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vered data\Rachel\Documents\Documents\Woodcote Conservation Group\Woodcote toad patrol\"/>
    </mc:Choice>
  </mc:AlternateContent>
  <xr:revisionPtr revIDLastSave="0" documentId="13_ncr:1_{D4702541-8BD3-4A50-9F1F-CDE8311CA136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2020 Greenmoor" sheetId="1" r:id="rId1"/>
    <sheet name="2021 Greenmoor" sheetId="4" r:id="rId2"/>
    <sheet name="2022 Greenmoor" sheetId="5" r:id="rId3"/>
    <sheet name="2023 Greenmoor" sheetId="6" r:id="rId4"/>
    <sheet name="2024 South Stoke Road" sheetId="8" r:id="rId5"/>
    <sheet name="2024 Shirvells Hill" sheetId="9" r:id="rId6"/>
    <sheet name="2024 Greenmoor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9" l="1"/>
  <c r="C63" i="9" s="1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T58" i="8"/>
  <c r="C63" i="8" s="1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D63" i="7" s="1"/>
  <c r="E58" i="7"/>
  <c r="V45" i="6"/>
  <c r="D50" i="6" s="1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D51" i="5" s="1"/>
  <c r="E46" i="5"/>
  <c r="M48" i="4"/>
  <c r="U48" i="4"/>
  <c r="V48" i="4"/>
  <c r="C53" i="4" s="1"/>
  <c r="T48" i="4"/>
  <c r="S48" i="4"/>
  <c r="R48" i="4"/>
  <c r="P48" i="4"/>
  <c r="O48" i="4"/>
  <c r="N48" i="4"/>
  <c r="L48" i="4"/>
  <c r="K48" i="4"/>
  <c r="J48" i="4"/>
  <c r="I48" i="4"/>
  <c r="G48" i="4"/>
  <c r="F48" i="4"/>
  <c r="E48" i="4"/>
  <c r="D48" i="4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C52" i="1" s="1"/>
  <c r="S47" i="1"/>
  <c r="C53" i="1" s="1"/>
  <c r="D47" i="1"/>
  <c r="C61" i="8" l="1"/>
  <c r="C61" i="9"/>
  <c r="G62" i="9" s="1"/>
  <c r="C59" i="9"/>
  <c r="C60" i="9"/>
  <c r="C65" i="9"/>
  <c r="C62" i="9"/>
  <c r="C59" i="8"/>
  <c r="C65" i="8"/>
  <c r="C60" i="8"/>
  <c r="C62" i="8"/>
  <c r="D61" i="7"/>
  <c r="D59" i="7"/>
  <c r="D65" i="7"/>
  <c r="D60" i="7"/>
  <c r="D62" i="7"/>
  <c r="D48" i="6"/>
  <c r="D46" i="6"/>
  <c r="D47" i="6"/>
  <c r="D52" i="6"/>
  <c r="D49" i="6"/>
  <c r="D53" i="5"/>
  <c r="D47" i="5"/>
  <c r="D48" i="5"/>
  <c r="D50" i="5"/>
  <c r="D49" i="5"/>
  <c r="C54" i="4"/>
  <c r="C49" i="4"/>
  <c r="C50" i="4"/>
  <c r="C51" i="4"/>
  <c r="C52" i="4"/>
  <c r="C50" i="1"/>
  <c r="C51" i="1"/>
  <c r="C49" i="1"/>
  <c r="C48" i="1"/>
  <c r="H62" i="7" l="1"/>
  <c r="G62" i="8"/>
  <c r="C64" i="9"/>
  <c r="D67" i="9" s="1"/>
  <c r="C64" i="8"/>
  <c r="D67" i="8" s="1"/>
  <c r="D64" i="7"/>
  <c r="F67" i="7" s="1"/>
  <c r="H49" i="6"/>
  <c r="D52" i="5"/>
  <c r="F55" i="5" s="1"/>
  <c r="D51" i="6"/>
  <c r="F54" i="6" s="1"/>
  <c r="H50" i="5"/>
  <c r="C56" i="4"/>
  <c r="C55" i="1"/>
</calcChain>
</file>

<file path=xl/sharedStrings.xml><?xml version="1.0" encoding="utf-8"?>
<sst xmlns="http://schemas.openxmlformats.org/spreadsheetml/2006/main" count="1304" uniqueCount="330">
  <si>
    <t>Male toads</t>
  </si>
  <si>
    <t>Female toads</t>
  </si>
  <si>
    <t>Pairs of toads</t>
  </si>
  <si>
    <t>Male frogs</t>
  </si>
  <si>
    <t>Female frogs</t>
  </si>
  <si>
    <t>Pairs of frogs</t>
  </si>
  <si>
    <t>Male smooth newts</t>
  </si>
  <si>
    <t>Female smooth newts</t>
  </si>
  <si>
    <t>Male palmate newts</t>
  </si>
  <si>
    <t>Female palmate newts</t>
  </si>
  <si>
    <t>start time</t>
  </si>
  <si>
    <t>end time</t>
  </si>
  <si>
    <t>Unsexed frogs</t>
  </si>
  <si>
    <t>Unsexed toads</t>
  </si>
  <si>
    <t>General newts</t>
  </si>
  <si>
    <t>Fatalities</t>
  </si>
  <si>
    <t>Unsexed smooth newts</t>
  </si>
  <si>
    <t>Unsexed palmate newts</t>
  </si>
  <si>
    <t>TOTALS</t>
  </si>
  <si>
    <t>Total toads =</t>
  </si>
  <si>
    <t>Total frogs =</t>
  </si>
  <si>
    <t>Total smooth =</t>
  </si>
  <si>
    <t>Total palmate =</t>
  </si>
  <si>
    <t>General newts =</t>
  </si>
  <si>
    <t>Fatalitites =</t>
  </si>
  <si>
    <t>Total amphibians for 2020, dead and alive</t>
  </si>
  <si>
    <t>Returning toads - 4 females + 1 male</t>
  </si>
  <si>
    <t>Too cold</t>
  </si>
  <si>
    <t xml:space="preserve">Just as many returning. </t>
  </si>
  <si>
    <t>Returning toads.</t>
  </si>
  <si>
    <t>Full moon</t>
  </si>
  <si>
    <t>New moon</t>
  </si>
  <si>
    <t>Moon phase</t>
  </si>
  <si>
    <t>Dead toads</t>
  </si>
  <si>
    <t>Dead palmate newts</t>
  </si>
  <si>
    <t>Dead smooth newts</t>
  </si>
  <si>
    <t>Humidity</t>
  </si>
  <si>
    <t>Overcast</t>
  </si>
  <si>
    <t>SE, 8</t>
  </si>
  <si>
    <t>SW, 9</t>
  </si>
  <si>
    <t>S, 17</t>
  </si>
  <si>
    <t>Wind direction, speed mph</t>
  </si>
  <si>
    <t>SSW, 11</t>
  </si>
  <si>
    <t>S, 22</t>
  </si>
  <si>
    <t>S, 19</t>
  </si>
  <si>
    <t>Passing clouds, dry road</t>
  </si>
  <si>
    <t>Dead frogs</t>
  </si>
  <si>
    <t>7</t>
  </si>
  <si>
    <t>11</t>
  </si>
  <si>
    <t>12</t>
  </si>
  <si>
    <t>Trace</t>
  </si>
  <si>
    <t>waxing</t>
  </si>
  <si>
    <t>11-9</t>
  </si>
  <si>
    <t>10-9</t>
  </si>
  <si>
    <t>8-7</t>
  </si>
  <si>
    <t>9-8</t>
  </si>
  <si>
    <t>SSE 8 to E 3</t>
  </si>
  <si>
    <t>Cloud cover</t>
  </si>
  <si>
    <t>Clear</t>
  </si>
  <si>
    <t>8</t>
  </si>
  <si>
    <t>no wind</t>
  </si>
  <si>
    <t>S, 21</t>
  </si>
  <si>
    <t>11-10</t>
  </si>
  <si>
    <t>S, 12</t>
  </si>
  <si>
    <r>
      <t xml:space="preserve">Temp </t>
    </r>
    <r>
      <rPr>
        <sz val="11"/>
        <color theme="1"/>
        <rFont val="Calibri"/>
        <family val="2"/>
      </rPr>
      <t>°</t>
    </r>
    <r>
      <rPr>
        <sz val="13.2"/>
        <color theme="1"/>
        <rFont val="Calibri"/>
        <family val="2"/>
      </rPr>
      <t>C</t>
    </r>
  </si>
  <si>
    <t>W, 2</t>
  </si>
  <si>
    <t>9-5</t>
  </si>
  <si>
    <t>W, 5</t>
  </si>
  <si>
    <t>7-3</t>
  </si>
  <si>
    <t>N, 5</t>
  </si>
  <si>
    <t>Partial cloud</t>
  </si>
  <si>
    <t>7-5</t>
  </si>
  <si>
    <t>ENE, 6</t>
  </si>
  <si>
    <t>too cold</t>
  </si>
  <si>
    <t>6-4</t>
  </si>
  <si>
    <t>ENE, 8</t>
  </si>
  <si>
    <t>4-3</t>
  </si>
  <si>
    <t>NNE, 6</t>
  </si>
  <si>
    <t>S 2 to SE 2</t>
  </si>
  <si>
    <t>5-2</t>
  </si>
  <si>
    <t>NNE 5 to N 2</t>
  </si>
  <si>
    <t>5-4</t>
  </si>
  <si>
    <t>NNE 8 to NE 11</t>
  </si>
  <si>
    <t>3-0</t>
  </si>
  <si>
    <t xml:space="preserve">NNE 5 </t>
  </si>
  <si>
    <t>NNW 3</t>
  </si>
  <si>
    <t>4-0</t>
  </si>
  <si>
    <t>9-6</t>
  </si>
  <si>
    <t>SW 2</t>
  </si>
  <si>
    <t>SWW 9</t>
  </si>
  <si>
    <t>9-10</t>
  </si>
  <si>
    <t>S 23 to S 15</t>
  </si>
  <si>
    <t>Weather records taken from metoffice.gov.uk (for Benson)</t>
  </si>
  <si>
    <t>7-6</t>
  </si>
  <si>
    <t>WSW 19</t>
  </si>
  <si>
    <t>SSW 11</t>
  </si>
  <si>
    <t>7-8</t>
  </si>
  <si>
    <t>WSW 17</t>
  </si>
  <si>
    <t>6</t>
  </si>
  <si>
    <t>WSW 10</t>
  </si>
  <si>
    <t>too dry</t>
  </si>
  <si>
    <t>NW 7</t>
  </si>
  <si>
    <t>Rainfall, mm (Birchen Close)</t>
  </si>
  <si>
    <t xml:space="preserve">NW 11 to N 5 </t>
  </si>
  <si>
    <t>8-6</t>
  </si>
  <si>
    <t>NW 5</t>
  </si>
  <si>
    <t>10</t>
  </si>
  <si>
    <t>NW 9</t>
  </si>
  <si>
    <t>NNE 13</t>
  </si>
  <si>
    <t>W 6</t>
  </si>
  <si>
    <t>10-8</t>
  </si>
  <si>
    <t>NNE 7 to E 5</t>
  </si>
  <si>
    <t>10-7</t>
  </si>
  <si>
    <t>WNW 6 to N 0</t>
  </si>
  <si>
    <t>10-6</t>
  </si>
  <si>
    <t>SSW 10 to S 10</t>
  </si>
  <si>
    <t>SSW 9 to S 6</t>
  </si>
  <si>
    <t>11-8</t>
  </si>
  <si>
    <t>WSW 10 to SSW 13</t>
  </si>
  <si>
    <t>6-5</t>
  </si>
  <si>
    <t>SW10</t>
  </si>
  <si>
    <t>Full moon, clocks changed</t>
  </si>
  <si>
    <t>ALL RETURNERS</t>
  </si>
  <si>
    <t>9</t>
  </si>
  <si>
    <t>SSW 13</t>
  </si>
  <si>
    <t>Total amphibians for 2021, dead and alive</t>
  </si>
  <si>
    <t>Sun</t>
  </si>
  <si>
    <t>8 - 7</t>
  </si>
  <si>
    <t>Waxing</t>
  </si>
  <si>
    <t>Mon</t>
  </si>
  <si>
    <t>Tues</t>
  </si>
  <si>
    <t>Wed</t>
  </si>
  <si>
    <t>Thur</t>
  </si>
  <si>
    <t>Fri</t>
  </si>
  <si>
    <t>Sat</t>
  </si>
  <si>
    <t>Overcast, raining</t>
  </si>
  <si>
    <t>7 - 6</t>
  </si>
  <si>
    <t>Comment</t>
  </si>
  <si>
    <t>Rainfall, mm (Birchen Close) measured in the morning</t>
  </si>
  <si>
    <t>Overcast, partial cloud</t>
  </si>
  <si>
    <t>14 - 13</t>
  </si>
  <si>
    <t>Road dry, no movement</t>
  </si>
  <si>
    <t>5</t>
  </si>
  <si>
    <t>11 - 7</t>
  </si>
  <si>
    <t>4</t>
  </si>
  <si>
    <t>SSE 11</t>
  </si>
  <si>
    <t>S 19 - SSW 16</t>
  </si>
  <si>
    <t xml:space="preserve">W 7 </t>
  </si>
  <si>
    <t>SW 9</t>
  </si>
  <si>
    <t>WSW 30</t>
  </si>
  <si>
    <t>SW 8</t>
  </si>
  <si>
    <t>WSW 16</t>
  </si>
  <si>
    <t>WSW 14</t>
  </si>
  <si>
    <t>SW 22 - W 26</t>
  </si>
  <si>
    <t>WNW 10</t>
  </si>
  <si>
    <t>WNW 7</t>
  </si>
  <si>
    <t>SSW 17</t>
  </si>
  <si>
    <t>W 14</t>
  </si>
  <si>
    <t>SW 1</t>
  </si>
  <si>
    <t>SE 13</t>
  </si>
  <si>
    <t>NE 8</t>
  </si>
  <si>
    <t>SE 9</t>
  </si>
  <si>
    <t>10 - 9</t>
  </si>
  <si>
    <t>SE 10</t>
  </si>
  <si>
    <t>6 - 5</t>
  </si>
  <si>
    <t>N 7</t>
  </si>
  <si>
    <t>N 15</t>
  </si>
  <si>
    <t>T</t>
  </si>
  <si>
    <t>NE 15</t>
  </si>
  <si>
    <t>3</t>
  </si>
  <si>
    <t>E 15</t>
  </si>
  <si>
    <t>9 - 8</t>
  </si>
  <si>
    <t>SE 14</t>
  </si>
  <si>
    <t>Road dry</t>
  </si>
  <si>
    <t>SE 11</t>
  </si>
  <si>
    <t>Dead newts</t>
  </si>
  <si>
    <t>SSE 13</t>
  </si>
  <si>
    <t>SE 16</t>
  </si>
  <si>
    <t>S 9</t>
  </si>
  <si>
    <t>SE 6</t>
  </si>
  <si>
    <t>SSE 8</t>
  </si>
  <si>
    <t>8 - 5</t>
  </si>
  <si>
    <t>WSW 7</t>
  </si>
  <si>
    <t>Toad patrol stopped due to possible pollution incident in lower pond</t>
  </si>
  <si>
    <t>Cold wind. AS patrolled 11-11.30pm, just dead</t>
  </si>
  <si>
    <t>Most newts came after 8pm. AS patrolled 11-11.30pm, numbers included</t>
  </si>
  <si>
    <t>AS patrolled 11-11.30pm, numbers included</t>
  </si>
  <si>
    <t>)</t>
  </si>
  <si>
    <t>)  Total newts =</t>
  </si>
  <si>
    <t xml:space="preserve">Total live animals = </t>
  </si>
  <si>
    <t>Total amphibians for 2022, dead and alive =</t>
  </si>
  <si>
    <t>Total amphibians for 2023, dead and alive =</t>
  </si>
  <si>
    <t>last quarter</t>
  </si>
  <si>
    <t>waning</t>
  </si>
  <si>
    <t>new moon</t>
  </si>
  <si>
    <t>first quarter</t>
  </si>
  <si>
    <t>full moon</t>
  </si>
  <si>
    <t>Too cold, road dry</t>
  </si>
  <si>
    <t>Sunset</t>
  </si>
  <si>
    <t>SE 7</t>
  </si>
  <si>
    <r>
      <t xml:space="preserve">Temp </t>
    </r>
    <r>
      <rPr>
        <sz val="11"/>
        <color theme="1"/>
        <rFont val="Calibri"/>
        <family val="2"/>
      </rPr>
      <t>°</t>
    </r>
    <r>
      <rPr>
        <sz val="13.2"/>
        <color theme="1"/>
        <rFont val="Calibri"/>
        <family val="2"/>
      </rPr>
      <t>C</t>
    </r>
    <r>
      <rPr>
        <sz val="11"/>
        <color theme="1"/>
        <rFont val="Calibri"/>
        <family val="2"/>
        <scheme val="minor"/>
      </rPr>
      <t xml:space="preserve"> (Birchen Close)</t>
    </r>
  </si>
  <si>
    <t>ESE 9</t>
  </si>
  <si>
    <t>WSW 13</t>
  </si>
  <si>
    <t>SW 10</t>
  </si>
  <si>
    <t>*  Wind and humidity records taken from metoffice.gov.uk (for Benson), 6.1 miles away and 106m lower.</t>
  </si>
  <si>
    <t>Humidity *</t>
  </si>
  <si>
    <t xml:space="preserve">Wind direction, speed mph * </t>
  </si>
  <si>
    <t>SW 11</t>
  </si>
  <si>
    <t>S 7</t>
  </si>
  <si>
    <t>WNW 3</t>
  </si>
  <si>
    <t>NNE 6</t>
  </si>
  <si>
    <t>N 6</t>
  </si>
  <si>
    <t>N 9</t>
  </si>
  <si>
    <t>NNE 15</t>
  </si>
  <si>
    <t>NE 13</t>
  </si>
  <si>
    <t>NNE 10</t>
  </si>
  <si>
    <t>NNE 8</t>
  </si>
  <si>
    <t>NW 6</t>
  </si>
  <si>
    <t>2</t>
  </si>
  <si>
    <t>SSE 3</t>
  </si>
  <si>
    <t>1</t>
  </si>
  <si>
    <t>ENE 8</t>
  </si>
  <si>
    <t>Raining</t>
  </si>
  <si>
    <t>S 10</t>
  </si>
  <si>
    <t>snow in gauge</t>
  </si>
  <si>
    <t>some, not measured</t>
  </si>
  <si>
    <t>S 16</t>
  </si>
  <si>
    <t>Drizzle</t>
  </si>
  <si>
    <t>SW 7</t>
  </si>
  <si>
    <t>S 15</t>
  </si>
  <si>
    <t>S 14</t>
  </si>
  <si>
    <t>Damp</t>
  </si>
  <si>
    <t>Damp/rain</t>
  </si>
  <si>
    <t>WSW 6</t>
  </si>
  <si>
    <t>WSW 9</t>
  </si>
  <si>
    <t>SSW 18</t>
  </si>
  <si>
    <t>Returners started</t>
  </si>
  <si>
    <t>S 17</t>
  </si>
  <si>
    <t>Raining, more returning than going to ponds</t>
  </si>
  <si>
    <t>Damp then rain, most of these were probably returners</t>
  </si>
  <si>
    <t>SSW 16</t>
  </si>
  <si>
    <t>Steady flow of returners</t>
  </si>
  <si>
    <t>Road initially dry, then rain started. Mainly returners</t>
  </si>
  <si>
    <t>Total amphibians for 2024 dead and alive =</t>
  </si>
  <si>
    <t>Tue</t>
  </si>
  <si>
    <t>super new moon</t>
  </si>
  <si>
    <t>micro full moon</t>
  </si>
  <si>
    <t>"</t>
  </si>
  <si>
    <t>N 3</t>
  </si>
  <si>
    <t xml:space="preserve">65 cars </t>
  </si>
  <si>
    <t>18.00-18.30</t>
  </si>
  <si>
    <t xml:space="preserve">35 cars </t>
  </si>
  <si>
    <t>18.30-19.00</t>
  </si>
  <si>
    <t xml:space="preserve">25 cars </t>
  </si>
  <si>
    <t>19.00-19.30</t>
  </si>
  <si>
    <t xml:space="preserve">19 cars </t>
  </si>
  <si>
    <t>19.30-20.00</t>
  </si>
  <si>
    <t xml:space="preserve">15 cars </t>
  </si>
  <si>
    <t>20.00-20.30</t>
  </si>
  <si>
    <t>S 8</t>
  </si>
  <si>
    <t>Drizzle then rain</t>
  </si>
  <si>
    <t>60 cars</t>
  </si>
  <si>
    <t>25 cars</t>
  </si>
  <si>
    <t>26 cars</t>
  </si>
  <si>
    <t>29 cars</t>
  </si>
  <si>
    <t>24 cars</t>
  </si>
  <si>
    <t>18 cars</t>
  </si>
  <si>
    <t>20.30-21.00</t>
  </si>
  <si>
    <t>21.00-21.30</t>
  </si>
  <si>
    <t>21.30-21.40</t>
  </si>
  <si>
    <t>4 cars</t>
  </si>
  <si>
    <t>43 cars</t>
  </si>
  <si>
    <t>17.30-18.00</t>
  </si>
  <si>
    <t>35 cars (from 17.40)</t>
  </si>
  <si>
    <t>38 cars</t>
  </si>
  <si>
    <t>30 cars</t>
  </si>
  <si>
    <t>23 cars</t>
  </si>
  <si>
    <t>15 cars</t>
  </si>
  <si>
    <t>10 cars</t>
  </si>
  <si>
    <t>16 cars</t>
  </si>
  <si>
    <t>8 to 7</t>
  </si>
  <si>
    <t>21 cars</t>
  </si>
  <si>
    <t>17 cars</t>
  </si>
  <si>
    <t>13 cars</t>
  </si>
  <si>
    <t>19 cars</t>
  </si>
  <si>
    <t>7 cars</t>
  </si>
  <si>
    <t>7 to 6</t>
  </si>
  <si>
    <t>felt dry</t>
  </si>
  <si>
    <t>S 19</t>
  </si>
  <si>
    <t>WSW 8</t>
  </si>
  <si>
    <t>WNW 5</t>
  </si>
  <si>
    <t>WSW 2</t>
  </si>
  <si>
    <t>*  Wind and humidity records at 6pm taken from metoffice.gov.uk for Benson, 6.1 miles away and 106m lower</t>
  </si>
  <si>
    <t>SSW 10</t>
  </si>
  <si>
    <t>Dry, road dry</t>
  </si>
  <si>
    <t>WSW 11</t>
  </si>
  <si>
    <t>Predominantly female returners</t>
  </si>
  <si>
    <t>S 5</t>
  </si>
  <si>
    <t>no movement</t>
  </si>
  <si>
    <t>5 female returners</t>
  </si>
  <si>
    <t>ENE 2</t>
  </si>
  <si>
    <t>Raining, female returners</t>
  </si>
  <si>
    <t>ENE 17</t>
  </si>
  <si>
    <t>A few spots of rain but road dry</t>
  </si>
  <si>
    <t>Light rain, then misty</t>
  </si>
  <si>
    <t>Damp, some rain</t>
  </si>
  <si>
    <t>SSW 9</t>
  </si>
  <si>
    <t>SSE 9</t>
  </si>
  <si>
    <t>SSW 8</t>
  </si>
  <si>
    <t>N 1</t>
  </si>
  <si>
    <t>SSE 23</t>
  </si>
  <si>
    <t>light rain but v windy</t>
  </si>
  <si>
    <t>N 0</t>
  </si>
  <si>
    <t>ESE 6</t>
  </si>
  <si>
    <t>E 16</t>
  </si>
  <si>
    <t>E 17</t>
  </si>
  <si>
    <t>NE 10</t>
  </si>
  <si>
    <t>N 5</t>
  </si>
  <si>
    <t>SW 13</t>
  </si>
  <si>
    <t>W 8</t>
  </si>
  <si>
    <t>13</t>
  </si>
  <si>
    <t>WNW 11</t>
  </si>
  <si>
    <t>SE 8</t>
  </si>
  <si>
    <t>W 11</t>
  </si>
  <si>
    <t>SW 26</t>
  </si>
  <si>
    <t>most moving away from ponds</t>
  </si>
  <si>
    <t>overcast, damp</t>
  </si>
  <si>
    <t>Overcast, drizzle</t>
  </si>
  <si>
    <t>Light drizzle, overcast</t>
  </si>
  <si>
    <t>moving to and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</si>
</sst>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 wrapText="1"/>
    </xf>
    <xf numFmtId="0" fontId="0" fillId="0" borderId="0" xfId="0" applyAlignment="1">
      <alignment horizontal="right"/>
    </xf>
    <xf numFmtId="9" fontId="0" fillId="0" borderId="0" xfId="0" applyNumberFormat="1"/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15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2" fontId="5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zoomScale="80" zoomScaleNormal="80" workbookViewId="0">
      <pane ySplit="1" topLeftCell="A26" activePane="bottomLeft" state="frozen"/>
      <selection pane="bottomLeft" activeCell="D60" sqref="D60"/>
    </sheetView>
  </sheetViews>
  <sheetFormatPr defaultRowHeight="15" x14ac:dyDescent="0.25"/>
  <cols>
    <col min="2" max="3" width="6.7109375" style="4" customWidth="1"/>
    <col min="4" max="19" width="4.140625" customWidth="1"/>
  </cols>
  <sheetData>
    <row r="1" spans="1:19" s="1" customFormat="1" ht="115.15" customHeight="1" x14ac:dyDescent="0.25">
      <c r="B1" s="3" t="s">
        <v>10</v>
      </c>
      <c r="C1" s="3" t="s">
        <v>11</v>
      </c>
      <c r="D1" s="1" t="s">
        <v>0</v>
      </c>
      <c r="E1" s="1" t="s">
        <v>1</v>
      </c>
      <c r="F1" s="1" t="s">
        <v>2</v>
      </c>
      <c r="G1" s="1" t="s">
        <v>13</v>
      </c>
      <c r="H1" s="1" t="s">
        <v>3</v>
      </c>
      <c r="I1" s="1" t="s">
        <v>4</v>
      </c>
      <c r="J1" s="1" t="s">
        <v>5</v>
      </c>
      <c r="K1" s="1" t="s">
        <v>12</v>
      </c>
      <c r="L1" s="1" t="s">
        <v>6</v>
      </c>
      <c r="M1" s="1" t="s">
        <v>7</v>
      </c>
      <c r="N1" s="1" t="s">
        <v>16</v>
      </c>
      <c r="O1" s="1" t="s">
        <v>8</v>
      </c>
      <c r="P1" s="1" t="s">
        <v>9</v>
      </c>
      <c r="Q1" s="1" t="s">
        <v>17</v>
      </c>
      <c r="R1" s="1" t="s">
        <v>14</v>
      </c>
      <c r="S1" s="1" t="s">
        <v>15</v>
      </c>
    </row>
    <row r="2" spans="1:19" x14ac:dyDescent="0.25">
      <c r="A2" s="2">
        <v>43878</v>
      </c>
      <c r="B2" s="4">
        <v>17.45</v>
      </c>
      <c r="C2" s="4">
        <v>18.3</v>
      </c>
      <c r="L2">
        <v>1</v>
      </c>
    </row>
    <row r="3" spans="1:19" x14ac:dyDescent="0.25">
      <c r="A3" s="2">
        <v>43879</v>
      </c>
    </row>
    <row r="4" spans="1:19" x14ac:dyDescent="0.25">
      <c r="A4" s="2">
        <v>43880</v>
      </c>
      <c r="B4" s="4">
        <v>17.3</v>
      </c>
      <c r="C4" s="4">
        <v>18.3</v>
      </c>
      <c r="L4">
        <v>1</v>
      </c>
    </row>
    <row r="5" spans="1:19" x14ac:dyDescent="0.25">
      <c r="A5" s="2">
        <v>43881</v>
      </c>
    </row>
    <row r="6" spans="1:19" x14ac:dyDescent="0.25">
      <c r="A6" s="2">
        <v>43882</v>
      </c>
    </row>
    <row r="7" spans="1:19" x14ac:dyDescent="0.25">
      <c r="A7" s="2">
        <v>43883</v>
      </c>
    </row>
    <row r="8" spans="1:19" x14ac:dyDescent="0.25">
      <c r="A8" s="2">
        <v>43884</v>
      </c>
    </row>
    <row r="9" spans="1:19" x14ac:dyDescent="0.25">
      <c r="A9" s="2">
        <v>43885</v>
      </c>
      <c r="B9" s="4">
        <v>17.3</v>
      </c>
      <c r="C9" s="4">
        <v>19.3</v>
      </c>
      <c r="D9">
        <v>23</v>
      </c>
      <c r="E9">
        <v>2</v>
      </c>
      <c r="I9">
        <v>1</v>
      </c>
    </row>
    <row r="10" spans="1:19" x14ac:dyDescent="0.25">
      <c r="A10" s="2">
        <v>43886</v>
      </c>
    </row>
    <row r="11" spans="1:19" x14ac:dyDescent="0.25">
      <c r="A11" s="2">
        <v>43887</v>
      </c>
    </row>
    <row r="12" spans="1:19" x14ac:dyDescent="0.25">
      <c r="A12" s="2">
        <v>43888</v>
      </c>
    </row>
    <row r="13" spans="1:19" x14ac:dyDescent="0.25">
      <c r="A13" s="2">
        <v>43889</v>
      </c>
      <c r="B13" s="4">
        <v>18.3</v>
      </c>
      <c r="C13" s="4">
        <v>20.3</v>
      </c>
      <c r="D13">
        <v>8</v>
      </c>
      <c r="G13">
        <v>5</v>
      </c>
      <c r="H13">
        <v>1</v>
      </c>
      <c r="I13">
        <v>2</v>
      </c>
      <c r="K13">
        <v>12</v>
      </c>
      <c r="Q13">
        <v>1</v>
      </c>
      <c r="R13">
        <v>1</v>
      </c>
      <c r="S13">
        <v>3</v>
      </c>
    </row>
    <row r="14" spans="1:19" x14ac:dyDescent="0.25">
      <c r="A14" s="2">
        <v>43890</v>
      </c>
    </row>
    <row r="15" spans="1:19" x14ac:dyDescent="0.25">
      <c r="A15" s="2">
        <v>43891</v>
      </c>
    </row>
    <row r="16" spans="1:19" x14ac:dyDescent="0.25">
      <c r="A16" s="2">
        <v>43892</v>
      </c>
    </row>
    <row r="17" spans="1:20" x14ac:dyDescent="0.25">
      <c r="A17" s="2">
        <v>43893</v>
      </c>
    </row>
    <row r="18" spans="1:20" x14ac:dyDescent="0.25">
      <c r="A18" s="2">
        <v>43894</v>
      </c>
    </row>
    <row r="19" spans="1:20" x14ac:dyDescent="0.25">
      <c r="A19" s="2">
        <v>43895</v>
      </c>
    </row>
    <row r="20" spans="1:20" x14ac:dyDescent="0.25">
      <c r="A20" s="2">
        <v>43896</v>
      </c>
    </row>
    <row r="21" spans="1:20" x14ac:dyDescent="0.25">
      <c r="A21" s="2">
        <v>43897</v>
      </c>
    </row>
    <row r="22" spans="1:20" x14ac:dyDescent="0.25">
      <c r="A22" s="2">
        <v>43898</v>
      </c>
      <c r="G22">
        <v>25</v>
      </c>
      <c r="K22">
        <v>2</v>
      </c>
      <c r="N22">
        <v>6</v>
      </c>
    </row>
    <row r="23" spans="1:20" x14ac:dyDescent="0.25">
      <c r="A23" s="2">
        <v>43899</v>
      </c>
      <c r="B23" s="4">
        <v>18.3</v>
      </c>
      <c r="C23" s="4">
        <v>20.3</v>
      </c>
      <c r="D23">
        <v>7</v>
      </c>
      <c r="E23">
        <v>3</v>
      </c>
      <c r="G23">
        <v>6</v>
      </c>
      <c r="H23">
        <v>18</v>
      </c>
      <c r="I23">
        <v>3</v>
      </c>
      <c r="J23">
        <v>1</v>
      </c>
      <c r="M23">
        <v>1</v>
      </c>
      <c r="N23">
        <v>3</v>
      </c>
      <c r="P23">
        <v>1</v>
      </c>
      <c r="R23">
        <v>2</v>
      </c>
      <c r="S23">
        <v>3</v>
      </c>
    </row>
    <row r="24" spans="1:20" x14ac:dyDescent="0.25">
      <c r="A24" s="2">
        <v>43900</v>
      </c>
      <c r="B24" s="4">
        <v>19.149999999999999</v>
      </c>
      <c r="C24" s="4">
        <v>21</v>
      </c>
      <c r="G24">
        <v>98</v>
      </c>
      <c r="K24">
        <v>2</v>
      </c>
      <c r="N24">
        <v>3</v>
      </c>
      <c r="S24">
        <v>7</v>
      </c>
    </row>
    <row r="25" spans="1:20" x14ac:dyDescent="0.25">
      <c r="A25" s="2">
        <v>43901</v>
      </c>
      <c r="B25" s="4">
        <v>19</v>
      </c>
      <c r="C25" s="4">
        <v>20.45</v>
      </c>
      <c r="D25">
        <v>14</v>
      </c>
      <c r="E25">
        <v>1</v>
      </c>
      <c r="F25">
        <v>3</v>
      </c>
      <c r="G25">
        <v>35</v>
      </c>
      <c r="L25">
        <v>1</v>
      </c>
      <c r="M25">
        <v>1</v>
      </c>
      <c r="R25">
        <v>1</v>
      </c>
      <c r="S25">
        <v>20</v>
      </c>
    </row>
    <row r="26" spans="1:20" x14ac:dyDescent="0.25">
      <c r="A26" s="2">
        <v>43902</v>
      </c>
      <c r="B26" s="4">
        <v>18.3</v>
      </c>
      <c r="C26" s="4">
        <v>19.45</v>
      </c>
    </row>
    <row r="27" spans="1:20" x14ac:dyDescent="0.25">
      <c r="A27" s="2">
        <v>43903</v>
      </c>
      <c r="B27" s="4">
        <v>18.3</v>
      </c>
      <c r="C27" s="4">
        <v>20.3</v>
      </c>
      <c r="D27">
        <v>2</v>
      </c>
      <c r="E27">
        <v>1</v>
      </c>
      <c r="G27">
        <v>4</v>
      </c>
      <c r="R27">
        <v>2</v>
      </c>
    </row>
    <row r="28" spans="1:20" x14ac:dyDescent="0.25">
      <c r="A28" s="2">
        <v>43904</v>
      </c>
      <c r="B28" s="4">
        <v>18.350000000000001</v>
      </c>
      <c r="C28" s="4">
        <v>19.149999999999999</v>
      </c>
      <c r="D28">
        <v>4</v>
      </c>
      <c r="F28">
        <v>1</v>
      </c>
      <c r="H28">
        <v>1</v>
      </c>
      <c r="K28">
        <v>2</v>
      </c>
      <c r="R28">
        <v>1</v>
      </c>
      <c r="S28">
        <v>1</v>
      </c>
    </row>
    <row r="29" spans="1:20" x14ac:dyDescent="0.25">
      <c r="A29" s="2">
        <v>43905</v>
      </c>
      <c r="B29" s="4">
        <v>18.3</v>
      </c>
      <c r="C29" s="4">
        <v>19.3</v>
      </c>
      <c r="D29">
        <v>7</v>
      </c>
      <c r="E29">
        <v>1</v>
      </c>
      <c r="S29">
        <v>1</v>
      </c>
      <c r="T29" t="s">
        <v>26</v>
      </c>
    </row>
    <row r="30" spans="1:20" x14ac:dyDescent="0.25">
      <c r="A30" s="2">
        <v>43906</v>
      </c>
      <c r="B30" s="4">
        <v>18.3</v>
      </c>
      <c r="C30" s="4">
        <v>19.149999999999999</v>
      </c>
      <c r="D30" t="s">
        <v>27</v>
      </c>
    </row>
    <row r="31" spans="1:20" x14ac:dyDescent="0.25">
      <c r="A31" s="2">
        <v>43907</v>
      </c>
      <c r="B31" s="4">
        <v>18.350000000000001</v>
      </c>
      <c r="C31" s="4">
        <v>19.350000000000001</v>
      </c>
      <c r="D31">
        <v>7</v>
      </c>
      <c r="E31">
        <v>2</v>
      </c>
      <c r="F31">
        <v>8</v>
      </c>
      <c r="R31">
        <v>1</v>
      </c>
      <c r="S31">
        <v>8</v>
      </c>
      <c r="T31" t="s">
        <v>29</v>
      </c>
    </row>
    <row r="32" spans="1:20" x14ac:dyDescent="0.25">
      <c r="A32" s="2">
        <v>43908</v>
      </c>
      <c r="B32" s="4">
        <v>18.350000000000001</v>
      </c>
      <c r="C32" s="4">
        <v>19.399999999999999</v>
      </c>
      <c r="D32">
        <v>17</v>
      </c>
      <c r="E32">
        <v>6</v>
      </c>
      <c r="F32">
        <v>7</v>
      </c>
      <c r="G32">
        <v>45</v>
      </c>
      <c r="R32">
        <v>4</v>
      </c>
      <c r="S32">
        <v>38</v>
      </c>
      <c r="T32" t="s">
        <v>28</v>
      </c>
    </row>
    <row r="33" spans="1:19" x14ac:dyDescent="0.25">
      <c r="A33" s="2">
        <v>43909</v>
      </c>
      <c r="B33" s="4">
        <v>18.399999999999999</v>
      </c>
      <c r="C33" s="4">
        <v>19.5</v>
      </c>
      <c r="D33">
        <v>14</v>
      </c>
      <c r="F33">
        <v>3</v>
      </c>
      <c r="K33">
        <v>3</v>
      </c>
      <c r="R33">
        <v>4</v>
      </c>
      <c r="S33">
        <v>7</v>
      </c>
    </row>
    <row r="34" spans="1:19" x14ac:dyDescent="0.25">
      <c r="A34" s="2">
        <v>43910</v>
      </c>
      <c r="B34" s="4">
        <v>18.399999999999999</v>
      </c>
      <c r="C34" s="4">
        <v>19.100000000000001</v>
      </c>
      <c r="D34">
        <v>2</v>
      </c>
      <c r="S34">
        <v>1</v>
      </c>
    </row>
    <row r="35" spans="1:19" x14ac:dyDescent="0.25">
      <c r="A35" s="2">
        <v>43911</v>
      </c>
      <c r="B35" s="8" t="s">
        <v>27</v>
      </c>
    </row>
    <row r="36" spans="1:19" x14ac:dyDescent="0.25">
      <c r="A36" s="2">
        <v>43912</v>
      </c>
      <c r="B36" s="8" t="s">
        <v>27</v>
      </c>
    </row>
    <row r="37" spans="1:19" x14ac:dyDescent="0.25">
      <c r="A37" s="2">
        <v>43913</v>
      </c>
    </row>
    <row r="38" spans="1:19" x14ac:dyDescent="0.25">
      <c r="A38" s="2">
        <v>43914</v>
      </c>
    </row>
    <row r="39" spans="1:19" x14ac:dyDescent="0.25">
      <c r="A39" s="2">
        <v>43915</v>
      </c>
    </row>
    <row r="40" spans="1:19" x14ac:dyDescent="0.25">
      <c r="A40" s="2">
        <v>43916</v>
      </c>
    </row>
    <row r="41" spans="1:19" x14ac:dyDescent="0.25">
      <c r="A41" s="2">
        <v>43917</v>
      </c>
    </row>
    <row r="42" spans="1:19" x14ac:dyDescent="0.25">
      <c r="A42" s="2">
        <v>43918</v>
      </c>
    </row>
    <row r="43" spans="1:19" x14ac:dyDescent="0.25">
      <c r="A43" s="2">
        <v>43919</v>
      </c>
    </row>
    <row r="44" spans="1:19" x14ac:dyDescent="0.25">
      <c r="A44" s="2">
        <v>43920</v>
      </c>
    </row>
    <row r="45" spans="1:19" x14ac:dyDescent="0.25">
      <c r="A45" s="2">
        <v>43921</v>
      </c>
    </row>
    <row r="47" spans="1:19" x14ac:dyDescent="0.25">
      <c r="A47" s="7" t="s">
        <v>18</v>
      </c>
      <c r="D47">
        <f>SUM(D2:D46)</f>
        <v>105</v>
      </c>
      <c r="E47">
        <f t="shared" ref="E47:S47" si="0">SUM(E2:E46)</f>
        <v>16</v>
      </c>
      <c r="F47">
        <f t="shared" si="0"/>
        <v>22</v>
      </c>
      <c r="G47">
        <f t="shared" si="0"/>
        <v>218</v>
      </c>
      <c r="H47">
        <f t="shared" si="0"/>
        <v>20</v>
      </c>
      <c r="I47">
        <f t="shared" si="0"/>
        <v>6</v>
      </c>
      <c r="J47">
        <f t="shared" si="0"/>
        <v>1</v>
      </c>
      <c r="K47">
        <f t="shared" si="0"/>
        <v>21</v>
      </c>
      <c r="L47">
        <f t="shared" si="0"/>
        <v>3</v>
      </c>
      <c r="M47">
        <f t="shared" si="0"/>
        <v>2</v>
      </c>
      <c r="N47">
        <f t="shared" si="0"/>
        <v>12</v>
      </c>
      <c r="O47">
        <f t="shared" si="0"/>
        <v>0</v>
      </c>
      <c r="P47">
        <f t="shared" si="0"/>
        <v>1</v>
      </c>
      <c r="Q47">
        <f t="shared" si="0"/>
        <v>1</v>
      </c>
      <c r="R47">
        <f t="shared" si="0"/>
        <v>16</v>
      </c>
      <c r="S47">
        <f t="shared" si="0"/>
        <v>89</v>
      </c>
    </row>
    <row r="48" spans="1:19" x14ac:dyDescent="0.25">
      <c r="A48" t="s">
        <v>19</v>
      </c>
      <c r="C48" s="5">
        <f>+D47+E47+G47+(F47*2)</f>
        <v>383</v>
      </c>
    </row>
    <row r="49" spans="1:3" x14ac:dyDescent="0.25">
      <c r="A49" t="s">
        <v>20</v>
      </c>
      <c r="C49" s="5">
        <f>+H47+I47+(J47*2)+K47</f>
        <v>49</v>
      </c>
    </row>
    <row r="50" spans="1:3" x14ac:dyDescent="0.25">
      <c r="A50" t="s">
        <v>21</v>
      </c>
      <c r="C50" s="5">
        <f>+L47+M47+N47</f>
        <v>17</v>
      </c>
    </row>
    <row r="51" spans="1:3" x14ac:dyDescent="0.25">
      <c r="A51" t="s">
        <v>22</v>
      </c>
      <c r="C51" s="5">
        <f>+O47+P47+Q47</f>
        <v>2</v>
      </c>
    </row>
    <row r="52" spans="1:3" x14ac:dyDescent="0.25">
      <c r="A52" t="s">
        <v>23</v>
      </c>
      <c r="C52" s="5">
        <f>R47</f>
        <v>16</v>
      </c>
    </row>
    <row r="53" spans="1:3" x14ac:dyDescent="0.25">
      <c r="A53" t="s">
        <v>24</v>
      </c>
      <c r="C53" s="5">
        <f>S47</f>
        <v>89</v>
      </c>
    </row>
    <row r="54" spans="1:3" x14ac:dyDescent="0.25">
      <c r="C54" s="5"/>
    </row>
    <row r="55" spans="1:3" ht="57.6" customHeight="1" x14ac:dyDescent="0.25">
      <c r="A55" s="28" t="s">
        <v>25</v>
      </c>
      <c r="B55" s="28"/>
      <c r="C55" s="6">
        <f>SUM(C48:C53)</f>
        <v>556</v>
      </c>
    </row>
  </sheetData>
  <mergeCells count="1">
    <mergeCell ref="A55:B5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F355-340E-4AA1-B5D4-10ABBE3B27EC}">
  <dimension ref="A1:AB56"/>
  <sheetViews>
    <sheetView zoomScale="80" zoomScaleNormal="80" workbookViewId="0">
      <pane ySplit="1" topLeftCell="A2" activePane="bottomLeft" state="frozen"/>
      <selection pane="bottomLeft" activeCell="H57" sqref="H57"/>
    </sheetView>
  </sheetViews>
  <sheetFormatPr defaultRowHeight="15" x14ac:dyDescent="0.25"/>
  <cols>
    <col min="2" max="3" width="6.7109375" style="4" customWidth="1"/>
    <col min="4" max="4" width="5" customWidth="1"/>
    <col min="5" max="22" width="4.140625" customWidth="1"/>
    <col min="23" max="23" width="9.7109375" style="11" customWidth="1"/>
    <col min="24" max="24" width="16.5703125" bestFit="1" customWidth="1"/>
    <col min="25" max="25" width="8.85546875" style="13"/>
    <col min="26" max="26" width="17.85546875" customWidth="1"/>
    <col min="27" max="27" width="12.140625" style="4" customWidth="1"/>
    <col min="28" max="28" width="13.5703125" style="17" customWidth="1"/>
  </cols>
  <sheetData>
    <row r="1" spans="1:28" s="1" customFormat="1" ht="115.15" customHeight="1" x14ac:dyDescent="0.3">
      <c r="B1" s="3" t="s">
        <v>10</v>
      </c>
      <c r="C1" s="3" t="s">
        <v>11</v>
      </c>
      <c r="D1" s="1" t="s">
        <v>0</v>
      </c>
      <c r="E1" s="1" t="s">
        <v>1</v>
      </c>
      <c r="F1" s="1" t="s">
        <v>2</v>
      </c>
      <c r="G1" s="1" t="s">
        <v>13</v>
      </c>
      <c r="H1" s="1" t="s">
        <v>33</v>
      </c>
      <c r="I1" s="1" t="s">
        <v>3</v>
      </c>
      <c r="J1" s="1" t="s">
        <v>4</v>
      </c>
      <c r="K1" s="1" t="s">
        <v>5</v>
      </c>
      <c r="L1" s="1" t="s">
        <v>12</v>
      </c>
      <c r="M1" s="1" t="s">
        <v>46</v>
      </c>
      <c r="N1" s="1" t="s">
        <v>6</v>
      </c>
      <c r="O1" s="1" t="s">
        <v>7</v>
      </c>
      <c r="P1" s="1" t="s">
        <v>16</v>
      </c>
      <c r="Q1" s="1" t="s">
        <v>35</v>
      </c>
      <c r="R1" s="1" t="s">
        <v>8</v>
      </c>
      <c r="S1" s="1" t="s">
        <v>9</v>
      </c>
      <c r="T1" s="1" t="s">
        <v>17</v>
      </c>
      <c r="U1" s="1" t="s">
        <v>34</v>
      </c>
      <c r="V1" s="1" t="s">
        <v>14</v>
      </c>
      <c r="W1" s="10" t="s">
        <v>64</v>
      </c>
      <c r="X1" s="9" t="s">
        <v>57</v>
      </c>
      <c r="Y1" s="3" t="s">
        <v>36</v>
      </c>
      <c r="Z1" s="9" t="s">
        <v>41</v>
      </c>
      <c r="AA1" s="3" t="s">
        <v>32</v>
      </c>
      <c r="AB1" s="16" t="s">
        <v>102</v>
      </c>
    </row>
    <row r="2" spans="1:28" x14ac:dyDescent="0.25">
      <c r="A2" s="2">
        <v>44242</v>
      </c>
      <c r="B2" s="4">
        <v>17.45</v>
      </c>
      <c r="C2" s="4">
        <v>18.3</v>
      </c>
      <c r="W2" s="11" t="s">
        <v>55</v>
      </c>
      <c r="X2" t="s">
        <v>37</v>
      </c>
      <c r="Y2" s="12">
        <v>0.9</v>
      </c>
      <c r="Z2" t="s">
        <v>38</v>
      </c>
      <c r="AA2" s="4" t="s">
        <v>51</v>
      </c>
      <c r="AB2" s="17">
        <v>9</v>
      </c>
    </row>
    <row r="3" spans="1:28" x14ac:dyDescent="0.25">
      <c r="A3" s="2">
        <v>44243</v>
      </c>
      <c r="B3" s="4">
        <v>17.45</v>
      </c>
      <c r="C3" s="4">
        <v>18.2</v>
      </c>
      <c r="O3">
        <v>1</v>
      </c>
      <c r="W3" s="11" t="s">
        <v>54</v>
      </c>
      <c r="X3" t="s">
        <v>70</v>
      </c>
      <c r="Y3" s="12">
        <v>0.84</v>
      </c>
      <c r="Z3" t="s">
        <v>39</v>
      </c>
      <c r="AB3" s="17">
        <v>0.5</v>
      </c>
    </row>
    <row r="4" spans="1:28" x14ac:dyDescent="0.25">
      <c r="A4" s="2">
        <v>43878</v>
      </c>
      <c r="B4" s="4">
        <v>17.45</v>
      </c>
      <c r="C4" s="4">
        <v>19.100000000000001</v>
      </c>
      <c r="L4">
        <v>2</v>
      </c>
      <c r="P4">
        <v>1</v>
      </c>
      <c r="W4" s="11" t="s">
        <v>53</v>
      </c>
      <c r="X4" t="s">
        <v>37</v>
      </c>
      <c r="Y4" s="12">
        <v>0.89</v>
      </c>
      <c r="Z4" t="s">
        <v>40</v>
      </c>
      <c r="AB4" s="17">
        <v>9</v>
      </c>
    </row>
    <row r="5" spans="1:28" x14ac:dyDescent="0.25">
      <c r="A5" s="2">
        <v>43879</v>
      </c>
      <c r="B5" s="4">
        <v>17.399999999999999</v>
      </c>
      <c r="C5" s="4">
        <v>19</v>
      </c>
      <c r="H5">
        <v>1</v>
      </c>
      <c r="U5">
        <v>1</v>
      </c>
      <c r="W5" s="11" t="s">
        <v>47</v>
      </c>
      <c r="X5" t="s">
        <v>37</v>
      </c>
      <c r="Y5" s="12">
        <v>0.78</v>
      </c>
      <c r="Z5" t="s">
        <v>42</v>
      </c>
      <c r="AB5" s="17">
        <v>8</v>
      </c>
    </row>
    <row r="6" spans="1:28" x14ac:dyDescent="0.25">
      <c r="A6" s="2">
        <v>43880</v>
      </c>
      <c r="B6" s="4">
        <v>17.5</v>
      </c>
      <c r="C6" s="4">
        <v>19</v>
      </c>
      <c r="D6" s="15">
        <v>1</v>
      </c>
      <c r="P6">
        <v>5</v>
      </c>
      <c r="Q6">
        <v>1</v>
      </c>
      <c r="T6">
        <v>3</v>
      </c>
      <c r="W6" s="11" t="s">
        <v>48</v>
      </c>
      <c r="X6" t="s">
        <v>70</v>
      </c>
      <c r="Y6" s="12">
        <v>0.82</v>
      </c>
      <c r="Z6" t="s">
        <v>43</v>
      </c>
      <c r="AB6" s="17">
        <v>0.5</v>
      </c>
    </row>
    <row r="7" spans="1:28" x14ac:dyDescent="0.25">
      <c r="A7" s="2">
        <v>43881</v>
      </c>
      <c r="B7" s="4">
        <v>17.45</v>
      </c>
      <c r="C7" s="4">
        <v>19.3</v>
      </c>
      <c r="D7" s="15">
        <v>4</v>
      </c>
      <c r="H7">
        <v>1</v>
      </c>
      <c r="M7">
        <v>1</v>
      </c>
      <c r="O7">
        <v>2</v>
      </c>
      <c r="R7">
        <v>1</v>
      </c>
      <c r="S7">
        <v>1</v>
      </c>
      <c r="U7">
        <v>1</v>
      </c>
      <c r="W7" s="11" t="s">
        <v>49</v>
      </c>
      <c r="X7" t="s">
        <v>45</v>
      </c>
      <c r="Y7" s="12">
        <v>0.79</v>
      </c>
      <c r="Z7" t="s">
        <v>44</v>
      </c>
      <c r="AB7" s="17">
        <v>0.5</v>
      </c>
    </row>
    <row r="8" spans="1:28" x14ac:dyDescent="0.25">
      <c r="A8" s="2">
        <v>43882</v>
      </c>
      <c r="B8" s="4">
        <v>18</v>
      </c>
      <c r="C8" s="4">
        <v>19</v>
      </c>
      <c r="D8">
        <v>1</v>
      </c>
      <c r="M8">
        <v>1</v>
      </c>
      <c r="P8">
        <v>1</v>
      </c>
      <c r="T8">
        <v>2</v>
      </c>
      <c r="V8">
        <v>1</v>
      </c>
      <c r="W8" s="11" t="s">
        <v>52</v>
      </c>
      <c r="X8" t="s">
        <v>70</v>
      </c>
      <c r="Y8" s="12">
        <v>0.8</v>
      </c>
      <c r="Z8" t="s">
        <v>56</v>
      </c>
      <c r="AB8" s="17">
        <v>0.5</v>
      </c>
    </row>
    <row r="9" spans="1:28" x14ac:dyDescent="0.25">
      <c r="A9" s="2">
        <v>43883</v>
      </c>
      <c r="B9" s="4">
        <v>18</v>
      </c>
      <c r="C9" s="4">
        <v>19</v>
      </c>
      <c r="D9">
        <v>1</v>
      </c>
      <c r="I9">
        <v>1</v>
      </c>
      <c r="P9">
        <v>6</v>
      </c>
      <c r="T9">
        <v>1</v>
      </c>
      <c r="W9" s="11" t="s">
        <v>59</v>
      </c>
      <c r="X9" t="s">
        <v>58</v>
      </c>
      <c r="Y9" s="12">
        <v>0.83</v>
      </c>
      <c r="Z9" t="s">
        <v>60</v>
      </c>
      <c r="AB9" s="17" t="s">
        <v>50</v>
      </c>
    </row>
    <row r="10" spans="1:28" x14ac:dyDescent="0.25">
      <c r="A10" s="2">
        <v>43884</v>
      </c>
      <c r="B10" s="4">
        <v>18</v>
      </c>
      <c r="C10" s="4">
        <v>19</v>
      </c>
      <c r="E10">
        <v>2</v>
      </c>
      <c r="N10">
        <v>1</v>
      </c>
      <c r="S10">
        <v>1</v>
      </c>
      <c r="W10" s="11" t="s">
        <v>48</v>
      </c>
      <c r="X10" t="s">
        <v>70</v>
      </c>
      <c r="Y10" s="12">
        <v>0.71</v>
      </c>
      <c r="Z10" t="s">
        <v>61</v>
      </c>
      <c r="AB10" s="17">
        <v>1</v>
      </c>
    </row>
    <row r="11" spans="1:28" x14ac:dyDescent="0.25">
      <c r="A11" s="2">
        <v>43885</v>
      </c>
      <c r="B11" s="4">
        <v>18</v>
      </c>
      <c r="C11" s="4">
        <v>19.2</v>
      </c>
      <c r="G11">
        <v>1</v>
      </c>
      <c r="H11">
        <v>1</v>
      </c>
      <c r="L11">
        <v>18</v>
      </c>
      <c r="N11">
        <v>1</v>
      </c>
      <c r="W11" s="11" t="s">
        <v>62</v>
      </c>
      <c r="X11" t="s">
        <v>70</v>
      </c>
      <c r="Y11" s="12">
        <v>0.75</v>
      </c>
      <c r="Z11" t="s">
        <v>63</v>
      </c>
      <c r="AB11" s="17">
        <v>0</v>
      </c>
    </row>
    <row r="12" spans="1:28" x14ac:dyDescent="0.25">
      <c r="A12" s="2">
        <v>43886</v>
      </c>
      <c r="B12" s="4">
        <v>18</v>
      </c>
      <c r="C12" s="4">
        <v>19.2</v>
      </c>
      <c r="D12">
        <v>1</v>
      </c>
      <c r="H12">
        <v>1</v>
      </c>
      <c r="V12">
        <v>1</v>
      </c>
      <c r="W12" s="11" t="s">
        <v>55</v>
      </c>
      <c r="X12" t="s">
        <v>70</v>
      </c>
      <c r="Y12" s="12">
        <v>0.63</v>
      </c>
      <c r="Z12" t="s">
        <v>65</v>
      </c>
      <c r="AB12" s="17">
        <v>0.5</v>
      </c>
    </row>
    <row r="13" spans="1:28" x14ac:dyDescent="0.25">
      <c r="A13" s="2">
        <v>43887</v>
      </c>
      <c r="B13" s="4">
        <v>18</v>
      </c>
      <c r="C13" s="4">
        <v>19.149999999999999</v>
      </c>
      <c r="W13" s="11" t="s">
        <v>66</v>
      </c>
      <c r="X13" t="s">
        <v>58</v>
      </c>
      <c r="Y13" s="12">
        <v>0.61</v>
      </c>
      <c r="Z13" t="s">
        <v>67</v>
      </c>
      <c r="AB13" s="17">
        <v>0</v>
      </c>
    </row>
    <row r="14" spans="1:28" x14ac:dyDescent="0.25">
      <c r="A14" s="2">
        <v>43888</v>
      </c>
      <c r="B14" s="4">
        <v>18</v>
      </c>
      <c r="C14" s="4">
        <v>19</v>
      </c>
      <c r="W14" s="11" t="s">
        <v>68</v>
      </c>
      <c r="X14" t="s">
        <v>58</v>
      </c>
      <c r="Y14" s="12">
        <v>0.67</v>
      </c>
      <c r="Z14" t="s">
        <v>69</v>
      </c>
      <c r="AA14" s="4" t="s">
        <v>30</v>
      </c>
      <c r="AB14" s="17">
        <v>0</v>
      </c>
    </row>
    <row r="15" spans="1:28" x14ac:dyDescent="0.25">
      <c r="A15" s="2">
        <v>43889</v>
      </c>
      <c r="B15" s="4">
        <v>18</v>
      </c>
      <c r="C15" s="4">
        <v>19</v>
      </c>
      <c r="W15" s="11" t="s">
        <v>71</v>
      </c>
      <c r="X15" t="s">
        <v>58</v>
      </c>
      <c r="Y15" s="12">
        <v>0.69</v>
      </c>
      <c r="Z15" t="s">
        <v>72</v>
      </c>
      <c r="AB15" s="17">
        <v>0</v>
      </c>
    </row>
    <row r="16" spans="1:28" x14ac:dyDescent="0.25">
      <c r="A16" s="2">
        <v>43891</v>
      </c>
      <c r="B16" s="8" t="s">
        <v>73</v>
      </c>
      <c r="W16" s="11" t="s">
        <v>74</v>
      </c>
      <c r="X16" t="s">
        <v>58</v>
      </c>
      <c r="Y16" s="12">
        <v>0.6</v>
      </c>
      <c r="Z16" t="s">
        <v>75</v>
      </c>
      <c r="AB16" s="17">
        <v>0</v>
      </c>
    </row>
    <row r="17" spans="1:28" x14ac:dyDescent="0.25">
      <c r="A17" s="2">
        <v>43892</v>
      </c>
      <c r="B17" s="4" t="s">
        <v>73</v>
      </c>
      <c r="W17" s="11" t="s">
        <v>76</v>
      </c>
      <c r="X17" t="s">
        <v>58</v>
      </c>
      <c r="Y17" s="12">
        <v>0.9</v>
      </c>
      <c r="Z17" t="s">
        <v>77</v>
      </c>
      <c r="AB17" s="17">
        <v>0</v>
      </c>
    </row>
    <row r="18" spans="1:28" x14ac:dyDescent="0.25">
      <c r="A18" s="2">
        <v>43893</v>
      </c>
      <c r="B18" s="4">
        <v>18</v>
      </c>
      <c r="C18" s="4">
        <v>19.5</v>
      </c>
      <c r="F18">
        <v>1</v>
      </c>
      <c r="G18">
        <v>4</v>
      </c>
      <c r="I18">
        <v>1</v>
      </c>
      <c r="J18">
        <v>1</v>
      </c>
      <c r="L18">
        <v>6</v>
      </c>
      <c r="W18" s="11" t="s">
        <v>47</v>
      </c>
      <c r="X18" t="s">
        <v>37</v>
      </c>
      <c r="Y18" s="12">
        <v>0.98</v>
      </c>
      <c r="Z18" t="s">
        <v>78</v>
      </c>
      <c r="AB18" s="17">
        <v>0</v>
      </c>
    </row>
    <row r="19" spans="1:28" x14ac:dyDescent="0.25">
      <c r="A19" s="2">
        <v>43894</v>
      </c>
      <c r="B19" s="4" t="s">
        <v>73</v>
      </c>
      <c r="M19">
        <v>1</v>
      </c>
      <c r="W19" s="11" t="s">
        <v>79</v>
      </c>
      <c r="X19" t="s">
        <v>37</v>
      </c>
      <c r="Y19" s="12">
        <v>0.82</v>
      </c>
      <c r="Z19" t="s">
        <v>80</v>
      </c>
      <c r="AB19" s="17">
        <v>10</v>
      </c>
    </row>
    <row r="20" spans="1:28" x14ac:dyDescent="0.25">
      <c r="A20" s="2">
        <v>43895</v>
      </c>
      <c r="B20" s="4" t="s">
        <v>73</v>
      </c>
      <c r="W20" s="11" t="s">
        <v>81</v>
      </c>
      <c r="X20" t="s">
        <v>37</v>
      </c>
      <c r="Y20" s="12">
        <v>0.05</v>
      </c>
      <c r="Z20" t="s">
        <v>82</v>
      </c>
      <c r="AB20" s="17" t="s">
        <v>50</v>
      </c>
    </row>
    <row r="21" spans="1:28" x14ac:dyDescent="0.25">
      <c r="A21" s="2">
        <v>43896</v>
      </c>
      <c r="B21" s="4" t="s">
        <v>73</v>
      </c>
      <c r="W21" s="11" t="s">
        <v>83</v>
      </c>
      <c r="X21" t="s">
        <v>70</v>
      </c>
      <c r="Y21" s="12">
        <v>0.7</v>
      </c>
      <c r="Z21" t="s">
        <v>84</v>
      </c>
      <c r="AB21" s="17">
        <v>0</v>
      </c>
    </row>
    <row r="22" spans="1:28" x14ac:dyDescent="0.25">
      <c r="A22" s="2">
        <v>43897</v>
      </c>
      <c r="B22" s="4" t="s">
        <v>73</v>
      </c>
      <c r="W22" s="11" t="s">
        <v>86</v>
      </c>
      <c r="X22" t="s">
        <v>58</v>
      </c>
      <c r="Y22" s="12">
        <v>0.61</v>
      </c>
      <c r="Z22" t="s">
        <v>85</v>
      </c>
      <c r="AB22" s="17">
        <v>0</v>
      </c>
    </row>
    <row r="23" spans="1:28" x14ac:dyDescent="0.25">
      <c r="A23" s="2">
        <v>43898</v>
      </c>
      <c r="B23" s="4">
        <v>18.28</v>
      </c>
      <c r="C23" s="4">
        <v>19.03</v>
      </c>
      <c r="W23" s="11" t="s">
        <v>87</v>
      </c>
      <c r="X23" t="s">
        <v>37</v>
      </c>
      <c r="Y23" s="12">
        <v>0.56000000000000005</v>
      </c>
      <c r="Z23" t="s">
        <v>88</v>
      </c>
      <c r="AB23" s="17">
        <v>0</v>
      </c>
    </row>
    <row r="24" spans="1:28" x14ac:dyDescent="0.25">
      <c r="A24" s="2">
        <v>43899</v>
      </c>
      <c r="B24" s="4">
        <v>18.3</v>
      </c>
      <c r="C24" s="4">
        <v>19</v>
      </c>
      <c r="I24">
        <v>1</v>
      </c>
      <c r="W24" s="11" t="s">
        <v>55</v>
      </c>
      <c r="X24" t="s">
        <v>37</v>
      </c>
      <c r="Y24" s="12">
        <v>0.56000000000000005</v>
      </c>
      <c r="Z24" t="s">
        <v>89</v>
      </c>
      <c r="AB24" s="17">
        <v>0</v>
      </c>
    </row>
    <row r="25" spans="1:28" x14ac:dyDescent="0.25">
      <c r="A25" s="2">
        <v>43900</v>
      </c>
      <c r="B25" s="4">
        <v>18.149999999999999</v>
      </c>
      <c r="C25" s="4">
        <v>19.5</v>
      </c>
      <c r="D25">
        <v>11</v>
      </c>
      <c r="E25">
        <v>6</v>
      </c>
      <c r="G25">
        <v>40</v>
      </c>
      <c r="L25">
        <v>42</v>
      </c>
      <c r="M25">
        <v>6</v>
      </c>
      <c r="O25">
        <v>2</v>
      </c>
      <c r="R25">
        <v>3</v>
      </c>
      <c r="S25">
        <v>3</v>
      </c>
      <c r="W25" s="11" t="s">
        <v>90</v>
      </c>
      <c r="X25" t="s">
        <v>37</v>
      </c>
      <c r="Y25" s="12">
        <v>0.95</v>
      </c>
      <c r="Z25" t="s">
        <v>91</v>
      </c>
      <c r="AB25" s="17">
        <v>0</v>
      </c>
    </row>
    <row r="26" spans="1:28" x14ac:dyDescent="0.25">
      <c r="A26" s="2">
        <v>43901</v>
      </c>
      <c r="B26" s="4">
        <v>18.2</v>
      </c>
      <c r="C26" s="4">
        <v>18.45</v>
      </c>
      <c r="W26" s="11" t="s">
        <v>93</v>
      </c>
      <c r="X26" t="s">
        <v>37</v>
      </c>
      <c r="Y26" s="12">
        <v>0.79</v>
      </c>
      <c r="Z26" t="s">
        <v>94</v>
      </c>
      <c r="AB26" s="17">
        <v>5.5</v>
      </c>
    </row>
    <row r="27" spans="1:28" x14ac:dyDescent="0.25">
      <c r="A27" s="2">
        <v>43902</v>
      </c>
      <c r="B27" s="4" t="s">
        <v>73</v>
      </c>
      <c r="W27" s="11" t="s">
        <v>47</v>
      </c>
      <c r="X27" t="s">
        <v>37</v>
      </c>
      <c r="Y27" s="12">
        <v>0.69</v>
      </c>
      <c r="Z27" t="s">
        <v>95</v>
      </c>
      <c r="AB27" s="17">
        <v>0</v>
      </c>
    </row>
    <row r="28" spans="1:28" x14ac:dyDescent="0.25">
      <c r="A28" s="2">
        <v>43903</v>
      </c>
      <c r="B28" s="4" t="s">
        <v>73</v>
      </c>
      <c r="W28" s="11" t="s">
        <v>98</v>
      </c>
      <c r="X28" t="s">
        <v>58</v>
      </c>
      <c r="Y28" s="12">
        <v>0.7</v>
      </c>
      <c r="Z28" t="s">
        <v>99</v>
      </c>
      <c r="AA28" s="4" t="s">
        <v>31</v>
      </c>
      <c r="AB28" s="17">
        <v>1.5</v>
      </c>
    </row>
    <row r="29" spans="1:28" x14ac:dyDescent="0.25">
      <c r="A29" s="2">
        <v>43904</v>
      </c>
      <c r="B29" s="4">
        <v>18.149999999999999</v>
      </c>
      <c r="C29" s="4">
        <v>19.149999999999999</v>
      </c>
      <c r="W29" s="11" t="s">
        <v>96</v>
      </c>
      <c r="X29" t="s">
        <v>37</v>
      </c>
      <c r="Y29" s="12">
        <v>0.85</v>
      </c>
      <c r="Z29" t="s">
        <v>97</v>
      </c>
      <c r="AB29" s="17">
        <v>7</v>
      </c>
    </row>
    <row r="30" spans="1:28" x14ac:dyDescent="0.25">
      <c r="A30" s="2">
        <v>43905</v>
      </c>
      <c r="B30" s="4" t="s">
        <v>100</v>
      </c>
      <c r="W30" s="11" t="s">
        <v>55</v>
      </c>
      <c r="X30" t="s">
        <v>58</v>
      </c>
      <c r="Y30" s="12">
        <v>0.63</v>
      </c>
      <c r="Z30" t="s">
        <v>101</v>
      </c>
      <c r="AB30" s="17" t="s">
        <v>50</v>
      </c>
    </row>
    <row r="31" spans="1:28" x14ac:dyDescent="0.25">
      <c r="A31" s="2">
        <v>43906</v>
      </c>
      <c r="B31" s="4">
        <v>18.3</v>
      </c>
      <c r="C31" s="4">
        <v>20</v>
      </c>
      <c r="D31">
        <v>68</v>
      </c>
      <c r="E31">
        <v>12</v>
      </c>
      <c r="F31">
        <v>2</v>
      </c>
      <c r="H31">
        <v>2</v>
      </c>
      <c r="J31">
        <v>2</v>
      </c>
      <c r="O31">
        <v>2</v>
      </c>
      <c r="R31">
        <v>1</v>
      </c>
      <c r="W31" s="11" t="s">
        <v>52</v>
      </c>
      <c r="X31" t="s">
        <v>70</v>
      </c>
      <c r="Y31" s="12">
        <v>0.72</v>
      </c>
      <c r="Z31" t="s">
        <v>103</v>
      </c>
      <c r="AB31" s="17" t="s">
        <v>50</v>
      </c>
    </row>
    <row r="32" spans="1:28" x14ac:dyDescent="0.25">
      <c r="A32" s="2">
        <v>43907</v>
      </c>
      <c r="B32" s="4">
        <v>18.149999999999999</v>
      </c>
      <c r="C32" s="4">
        <v>19</v>
      </c>
      <c r="W32" s="11" t="s">
        <v>104</v>
      </c>
      <c r="X32" t="s">
        <v>58</v>
      </c>
      <c r="Y32" s="12">
        <v>0.67</v>
      </c>
      <c r="Z32" t="s">
        <v>105</v>
      </c>
      <c r="AB32" s="17" t="s">
        <v>50</v>
      </c>
    </row>
    <row r="33" spans="1:28" x14ac:dyDescent="0.25">
      <c r="A33" s="2">
        <v>43908</v>
      </c>
      <c r="B33" s="4">
        <v>18.3</v>
      </c>
      <c r="C33" s="4">
        <v>20.149999999999999</v>
      </c>
      <c r="D33">
        <v>8</v>
      </c>
      <c r="E33">
        <v>3</v>
      </c>
      <c r="F33">
        <v>1</v>
      </c>
      <c r="G33">
        <v>5</v>
      </c>
      <c r="P33">
        <v>1</v>
      </c>
      <c r="W33" s="11" t="s">
        <v>106</v>
      </c>
      <c r="X33" t="s">
        <v>37</v>
      </c>
      <c r="Y33" s="12">
        <v>0.79</v>
      </c>
      <c r="Z33" t="s">
        <v>107</v>
      </c>
      <c r="AB33" s="17">
        <v>0</v>
      </c>
    </row>
    <row r="34" spans="1:28" x14ac:dyDescent="0.25">
      <c r="A34" s="2">
        <v>43909</v>
      </c>
      <c r="B34" s="4" t="s">
        <v>73</v>
      </c>
      <c r="W34" s="11" t="s">
        <v>47</v>
      </c>
      <c r="X34" t="s">
        <v>58</v>
      </c>
      <c r="Y34" s="12">
        <v>0.75</v>
      </c>
      <c r="Z34" t="s">
        <v>108</v>
      </c>
      <c r="AB34" s="17">
        <v>1</v>
      </c>
    </row>
    <row r="35" spans="1:28" x14ac:dyDescent="0.25">
      <c r="A35" s="2">
        <v>43910</v>
      </c>
      <c r="B35" s="4">
        <v>18.3</v>
      </c>
      <c r="C35" s="4">
        <v>20</v>
      </c>
      <c r="D35">
        <v>14</v>
      </c>
      <c r="E35">
        <v>4</v>
      </c>
      <c r="F35">
        <v>4</v>
      </c>
      <c r="H35">
        <v>4</v>
      </c>
      <c r="W35" s="11" t="s">
        <v>106</v>
      </c>
      <c r="X35" t="s">
        <v>37</v>
      </c>
      <c r="Y35" s="12">
        <v>0.79</v>
      </c>
      <c r="Z35" t="s">
        <v>109</v>
      </c>
      <c r="AB35" s="17">
        <v>0</v>
      </c>
    </row>
    <row r="36" spans="1:28" x14ac:dyDescent="0.25">
      <c r="A36" s="2">
        <v>43911</v>
      </c>
      <c r="B36" s="4">
        <v>18.3</v>
      </c>
      <c r="C36" s="4">
        <v>21</v>
      </c>
      <c r="D36">
        <v>78</v>
      </c>
      <c r="E36">
        <v>29</v>
      </c>
      <c r="H36">
        <v>2</v>
      </c>
      <c r="W36" s="11" t="s">
        <v>110</v>
      </c>
      <c r="X36" t="s">
        <v>70</v>
      </c>
      <c r="Y36" s="12">
        <v>0.74</v>
      </c>
      <c r="Z36" t="s">
        <v>111</v>
      </c>
      <c r="AB36" s="17">
        <v>0</v>
      </c>
    </row>
    <row r="37" spans="1:28" x14ac:dyDescent="0.25">
      <c r="A37" s="2">
        <v>43912</v>
      </c>
      <c r="B37" s="4">
        <v>18.3</v>
      </c>
      <c r="C37" s="4">
        <v>19.2</v>
      </c>
      <c r="D37">
        <v>17</v>
      </c>
      <c r="E37">
        <v>7</v>
      </c>
      <c r="W37" s="11" t="s">
        <v>112</v>
      </c>
      <c r="X37" t="s">
        <v>58</v>
      </c>
      <c r="Y37" s="12">
        <v>0.68</v>
      </c>
      <c r="Z37" t="s">
        <v>113</v>
      </c>
      <c r="AB37" s="17">
        <v>0</v>
      </c>
    </row>
    <row r="38" spans="1:28" x14ac:dyDescent="0.25">
      <c r="A38" s="2">
        <v>43913</v>
      </c>
      <c r="B38" s="4">
        <v>18.45</v>
      </c>
      <c r="C38" s="4">
        <v>19.45</v>
      </c>
      <c r="D38">
        <v>17</v>
      </c>
      <c r="E38">
        <v>3</v>
      </c>
      <c r="F38">
        <v>4</v>
      </c>
      <c r="H38">
        <v>3</v>
      </c>
      <c r="W38" s="11" t="s">
        <v>114</v>
      </c>
      <c r="X38" t="s">
        <v>58</v>
      </c>
      <c r="Y38" s="12">
        <v>0.64</v>
      </c>
      <c r="Z38" t="s">
        <v>115</v>
      </c>
      <c r="AB38" s="17">
        <v>0</v>
      </c>
    </row>
    <row r="39" spans="1:28" x14ac:dyDescent="0.25">
      <c r="A39" s="2">
        <v>43914</v>
      </c>
      <c r="B39" s="4">
        <v>18.45</v>
      </c>
      <c r="C39" s="4">
        <v>20</v>
      </c>
      <c r="D39">
        <v>8</v>
      </c>
      <c r="E39">
        <v>4</v>
      </c>
      <c r="G39">
        <v>14</v>
      </c>
      <c r="L39">
        <v>1</v>
      </c>
      <c r="O39">
        <v>1</v>
      </c>
      <c r="V39">
        <v>1</v>
      </c>
      <c r="W39" s="11" t="s">
        <v>117</v>
      </c>
      <c r="X39" t="s">
        <v>70</v>
      </c>
      <c r="Y39" s="12">
        <v>0.69</v>
      </c>
      <c r="Z39" t="s">
        <v>116</v>
      </c>
      <c r="AB39" s="17">
        <v>0</v>
      </c>
    </row>
    <row r="40" spans="1:28" x14ac:dyDescent="0.25">
      <c r="A40" s="2">
        <v>43915</v>
      </c>
      <c r="B40" s="4">
        <v>18.45</v>
      </c>
      <c r="C40" s="4">
        <v>21</v>
      </c>
      <c r="D40">
        <v>8</v>
      </c>
      <c r="E40">
        <v>8</v>
      </c>
      <c r="F40">
        <v>2</v>
      </c>
      <c r="G40">
        <v>10</v>
      </c>
      <c r="H40">
        <v>3</v>
      </c>
      <c r="W40" s="11" t="s">
        <v>110</v>
      </c>
      <c r="X40" t="s">
        <v>37</v>
      </c>
      <c r="Y40" s="12">
        <v>0.83</v>
      </c>
      <c r="Z40" t="s">
        <v>118</v>
      </c>
      <c r="AB40" s="17">
        <v>0</v>
      </c>
    </row>
    <row r="41" spans="1:28" x14ac:dyDescent="0.25">
      <c r="A41" s="2">
        <v>43916</v>
      </c>
      <c r="B41" s="4">
        <v>18.45</v>
      </c>
      <c r="C41" s="4">
        <v>19.5</v>
      </c>
      <c r="D41">
        <v>5</v>
      </c>
      <c r="E41">
        <v>1</v>
      </c>
      <c r="W41" s="11" t="s">
        <v>119</v>
      </c>
      <c r="X41" t="s">
        <v>58</v>
      </c>
      <c r="Y41" s="12">
        <v>0.62</v>
      </c>
      <c r="Z41" t="s">
        <v>120</v>
      </c>
      <c r="AB41" s="17">
        <v>5.5</v>
      </c>
    </row>
    <row r="42" spans="1:28" x14ac:dyDescent="0.25">
      <c r="A42" s="2">
        <v>43917</v>
      </c>
      <c r="B42" s="4">
        <v>18.45</v>
      </c>
      <c r="C42" s="4">
        <v>20</v>
      </c>
      <c r="G42">
        <v>39</v>
      </c>
      <c r="L42">
        <v>5</v>
      </c>
      <c r="W42" s="11" t="s">
        <v>123</v>
      </c>
      <c r="X42" t="s">
        <v>37</v>
      </c>
      <c r="Y42" s="12">
        <v>0.72</v>
      </c>
      <c r="Z42" t="s">
        <v>124</v>
      </c>
      <c r="AA42" s="8" t="s">
        <v>122</v>
      </c>
      <c r="AB42" s="17">
        <v>4.5</v>
      </c>
    </row>
    <row r="43" spans="1:28" x14ac:dyDescent="0.25">
      <c r="A43" s="2"/>
      <c r="AA43" s="8" t="s">
        <v>121</v>
      </c>
      <c r="AB43" s="17">
        <v>0</v>
      </c>
    </row>
    <row r="44" spans="1:28" x14ac:dyDescent="0.25">
      <c r="A44" s="2"/>
    </row>
    <row r="45" spans="1:28" x14ac:dyDescent="0.25">
      <c r="A45" s="2"/>
    </row>
    <row r="46" spans="1:28" x14ac:dyDescent="0.25">
      <c r="A46" s="2"/>
    </row>
    <row r="48" spans="1:28" x14ac:dyDescent="0.25">
      <c r="A48" s="7" t="s">
        <v>18</v>
      </c>
      <c r="D48">
        <f>SUM(D4:D47)</f>
        <v>242</v>
      </c>
      <c r="E48">
        <f t="shared" ref="E48:U48" si="0">SUM(E4:E47)</f>
        <v>79</v>
      </c>
      <c r="F48">
        <f t="shared" si="0"/>
        <v>14</v>
      </c>
      <c r="G48">
        <f t="shared" si="0"/>
        <v>113</v>
      </c>
      <c r="H48">
        <v>4</v>
      </c>
      <c r="I48">
        <f t="shared" si="0"/>
        <v>3</v>
      </c>
      <c r="J48">
        <f t="shared" si="0"/>
        <v>3</v>
      </c>
      <c r="K48">
        <f t="shared" si="0"/>
        <v>0</v>
      </c>
      <c r="L48">
        <f t="shared" si="0"/>
        <v>74</v>
      </c>
      <c r="M48">
        <f t="shared" si="0"/>
        <v>9</v>
      </c>
      <c r="N48">
        <f t="shared" si="0"/>
        <v>2</v>
      </c>
      <c r="O48">
        <f t="shared" si="0"/>
        <v>7</v>
      </c>
      <c r="P48">
        <f t="shared" si="0"/>
        <v>14</v>
      </c>
      <c r="R48">
        <f t="shared" si="0"/>
        <v>5</v>
      </c>
      <c r="S48">
        <f t="shared" si="0"/>
        <v>5</v>
      </c>
      <c r="T48">
        <f t="shared" si="0"/>
        <v>6</v>
      </c>
      <c r="U48">
        <f t="shared" si="0"/>
        <v>2</v>
      </c>
      <c r="V48">
        <f>SUM(V4:V47)</f>
        <v>3</v>
      </c>
      <c r="W48" s="14" t="s">
        <v>92</v>
      </c>
    </row>
    <row r="49" spans="1:27" x14ac:dyDescent="0.25">
      <c r="A49" t="s">
        <v>19</v>
      </c>
      <c r="C49" s="5">
        <f>+D48+E48+G48+(F48*2)</f>
        <v>462</v>
      </c>
      <c r="AA49" s="5"/>
    </row>
    <row r="50" spans="1:27" x14ac:dyDescent="0.25">
      <c r="A50" t="s">
        <v>20</v>
      </c>
      <c r="C50" s="5">
        <f>+I48+J48+(K48*2)+L48</f>
        <v>80</v>
      </c>
      <c r="AA50" s="5"/>
    </row>
    <row r="51" spans="1:27" x14ac:dyDescent="0.25">
      <c r="A51" t="s">
        <v>21</v>
      </c>
      <c r="C51" s="5">
        <f>+N48+O48+P48</f>
        <v>23</v>
      </c>
      <c r="AA51" s="5"/>
    </row>
    <row r="52" spans="1:27" x14ac:dyDescent="0.25">
      <c r="A52" t="s">
        <v>22</v>
      </c>
      <c r="C52" s="5">
        <f>+R48+S48+T48</f>
        <v>16</v>
      </c>
      <c r="AA52" s="5"/>
    </row>
    <row r="53" spans="1:27" x14ac:dyDescent="0.25">
      <c r="A53" t="s">
        <v>23</v>
      </c>
      <c r="C53" s="5">
        <f>V48</f>
        <v>3</v>
      </c>
      <c r="AA53" s="5"/>
    </row>
    <row r="54" spans="1:27" x14ac:dyDescent="0.25">
      <c r="A54" t="s">
        <v>24</v>
      </c>
      <c r="C54" s="5">
        <f>H48+M48+Q48+U48</f>
        <v>15</v>
      </c>
      <c r="AA54" s="5"/>
    </row>
    <row r="55" spans="1:27" x14ac:dyDescent="0.25">
      <c r="C55" s="5"/>
      <c r="AA55" s="5"/>
    </row>
    <row r="56" spans="1:27" ht="57.6" customHeight="1" x14ac:dyDescent="0.25">
      <c r="A56" s="28" t="s">
        <v>125</v>
      </c>
      <c r="B56" s="28"/>
      <c r="C56" s="6">
        <f>SUM(C49:C54)</f>
        <v>599</v>
      </c>
      <c r="AA56" s="6"/>
    </row>
  </sheetData>
  <mergeCells count="1">
    <mergeCell ref="A56:B56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EA30-D743-412D-B907-F985AFE654BA}">
  <dimension ref="A1:AC55"/>
  <sheetViews>
    <sheetView zoomScale="90" zoomScaleNormal="90" workbookViewId="0">
      <pane ySplit="1" topLeftCell="A26" activePane="bottomLeft" state="frozen"/>
      <selection pane="bottomLeft" activeCell="H51" sqref="H51"/>
    </sheetView>
  </sheetViews>
  <sheetFormatPr defaultRowHeight="15" x14ac:dyDescent="0.25"/>
  <cols>
    <col min="3" max="3" width="6.7109375" style="4" customWidth="1"/>
    <col min="4" max="4" width="9.28515625" style="4" customWidth="1"/>
    <col min="5" max="5" width="5" customWidth="1"/>
    <col min="6" max="6" width="4.42578125" bestFit="1" customWidth="1"/>
    <col min="7" max="22" width="4.140625" customWidth="1"/>
    <col min="23" max="23" width="9.7109375" style="11" customWidth="1"/>
    <col min="24" max="24" width="20.5703125" bestFit="1" customWidth="1"/>
    <col min="25" max="25" width="8.85546875" style="13"/>
    <col min="26" max="26" width="17.85546875" customWidth="1"/>
    <col min="27" max="27" width="12.140625" style="4" customWidth="1"/>
    <col min="28" max="28" width="13.5703125" style="17" customWidth="1"/>
    <col min="29" max="29" width="12.42578125" customWidth="1"/>
  </cols>
  <sheetData>
    <row r="1" spans="1:29" s="1" customFormat="1" ht="115.15" customHeight="1" x14ac:dyDescent="0.3">
      <c r="C1" s="3" t="s">
        <v>10</v>
      </c>
      <c r="D1" s="3" t="s">
        <v>11</v>
      </c>
      <c r="E1" s="1" t="s">
        <v>0</v>
      </c>
      <c r="F1" s="1" t="s">
        <v>1</v>
      </c>
      <c r="G1" s="1" t="s">
        <v>2</v>
      </c>
      <c r="H1" s="1" t="s">
        <v>13</v>
      </c>
      <c r="I1" s="1" t="s">
        <v>33</v>
      </c>
      <c r="J1" s="1" t="s">
        <v>3</v>
      </c>
      <c r="K1" s="1" t="s">
        <v>4</v>
      </c>
      <c r="L1" s="1" t="s">
        <v>5</v>
      </c>
      <c r="M1" s="1" t="s">
        <v>12</v>
      </c>
      <c r="N1" s="1" t="s">
        <v>46</v>
      </c>
      <c r="O1" s="1" t="s">
        <v>6</v>
      </c>
      <c r="P1" s="1" t="s">
        <v>7</v>
      </c>
      <c r="Q1" s="1" t="s">
        <v>16</v>
      </c>
      <c r="R1" s="1" t="s">
        <v>8</v>
      </c>
      <c r="S1" s="1" t="s">
        <v>9</v>
      </c>
      <c r="T1" s="1" t="s">
        <v>17</v>
      </c>
      <c r="U1" s="1" t="s">
        <v>175</v>
      </c>
      <c r="V1" s="1" t="s">
        <v>14</v>
      </c>
      <c r="W1" s="10" t="s">
        <v>64</v>
      </c>
      <c r="X1" s="9" t="s">
        <v>57</v>
      </c>
      <c r="Y1" s="3" t="s">
        <v>36</v>
      </c>
      <c r="Z1" s="9" t="s">
        <v>41</v>
      </c>
      <c r="AA1" s="3" t="s">
        <v>32</v>
      </c>
      <c r="AB1" s="16" t="s">
        <v>138</v>
      </c>
      <c r="AC1" s="3" t="s">
        <v>137</v>
      </c>
    </row>
    <row r="2" spans="1:29" x14ac:dyDescent="0.25">
      <c r="A2" s="2">
        <v>44605</v>
      </c>
      <c r="B2" s="2" t="s">
        <v>126</v>
      </c>
      <c r="C2" s="4">
        <v>17.45</v>
      </c>
      <c r="D2" s="4">
        <v>21</v>
      </c>
      <c r="E2">
        <v>2</v>
      </c>
      <c r="F2">
        <v>2</v>
      </c>
      <c r="H2">
        <v>5</v>
      </c>
      <c r="J2">
        <v>2</v>
      </c>
      <c r="K2">
        <v>2</v>
      </c>
      <c r="M2">
        <v>2</v>
      </c>
      <c r="N2">
        <v>1</v>
      </c>
      <c r="Q2">
        <v>2</v>
      </c>
      <c r="T2">
        <v>3</v>
      </c>
      <c r="W2" s="11" t="s">
        <v>127</v>
      </c>
      <c r="X2" s="18" t="s">
        <v>135</v>
      </c>
      <c r="Y2" s="12">
        <v>0.94</v>
      </c>
      <c r="Z2" t="s">
        <v>146</v>
      </c>
      <c r="AA2" s="4" t="s">
        <v>128</v>
      </c>
      <c r="AB2" s="17">
        <v>0.5</v>
      </c>
    </row>
    <row r="3" spans="1:29" x14ac:dyDescent="0.25">
      <c r="A3" s="2">
        <v>44606</v>
      </c>
      <c r="B3" s="2" t="s">
        <v>129</v>
      </c>
      <c r="C3" s="4">
        <v>17.45</v>
      </c>
      <c r="D3" s="4">
        <v>21</v>
      </c>
      <c r="W3" s="11" t="s">
        <v>136</v>
      </c>
      <c r="X3" t="s">
        <v>37</v>
      </c>
      <c r="Y3" s="12">
        <v>0.79</v>
      </c>
      <c r="Z3" t="s">
        <v>147</v>
      </c>
      <c r="AB3" s="17">
        <v>17</v>
      </c>
      <c r="AC3" t="s">
        <v>27</v>
      </c>
    </row>
    <row r="4" spans="1:29" x14ac:dyDescent="0.25">
      <c r="A4" s="2">
        <v>44607</v>
      </c>
      <c r="B4" s="2" t="s">
        <v>130</v>
      </c>
      <c r="C4" s="4">
        <v>17.45</v>
      </c>
      <c r="D4" s="4">
        <v>20</v>
      </c>
      <c r="F4">
        <v>1</v>
      </c>
      <c r="Q4">
        <v>5</v>
      </c>
      <c r="T4">
        <v>5</v>
      </c>
      <c r="W4" s="11" t="s">
        <v>47</v>
      </c>
      <c r="X4" t="s">
        <v>37</v>
      </c>
      <c r="Y4" s="12">
        <v>0.9</v>
      </c>
      <c r="Z4" t="s">
        <v>148</v>
      </c>
      <c r="AB4" s="17">
        <v>0.5</v>
      </c>
    </row>
    <row r="5" spans="1:29" x14ac:dyDescent="0.25">
      <c r="A5" s="2">
        <v>44608</v>
      </c>
      <c r="B5" s="2" t="s">
        <v>131</v>
      </c>
      <c r="C5" s="4">
        <v>17.45</v>
      </c>
      <c r="D5" s="4">
        <v>21</v>
      </c>
      <c r="E5">
        <v>21</v>
      </c>
      <c r="F5">
        <v>3</v>
      </c>
      <c r="G5">
        <v>2</v>
      </c>
      <c r="H5">
        <v>13</v>
      </c>
      <c r="I5">
        <v>1</v>
      </c>
      <c r="J5">
        <v>2</v>
      </c>
      <c r="K5">
        <v>1</v>
      </c>
      <c r="Q5">
        <v>7</v>
      </c>
      <c r="W5" s="11" t="s">
        <v>140</v>
      </c>
      <c r="X5" t="s">
        <v>139</v>
      </c>
      <c r="Y5" s="12">
        <v>0.79</v>
      </c>
      <c r="Z5" t="s">
        <v>149</v>
      </c>
      <c r="AA5" s="4" t="s">
        <v>30</v>
      </c>
      <c r="AB5" s="17">
        <v>7</v>
      </c>
    </row>
    <row r="6" spans="1:29" x14ac:dyDescent="0.25">
      <c r="A6" s="2">
        <v>44609</v>
      </c>
      <c r="B6" s="2" t="s">
        <v>132</v>
      </c>
      <c r="C6" s="4">
        <v>17.45</v>
      </c>
      <c r="D6" s="4">
        <v>19.3</v>
      </c>
      <c r="E6">
        <v>1</v>
      </c>
      <c r="W6" s="11" t="s">
        <v>47</v>
      </c>
      <c r="X6" t="s">
        <v>70</v>
      </c>
      <c r="Y6" s="12">
        <v>0.75</v>
      </c>
      <c r="Z6" t="s">
        <v>150</v>
      </c>
      <c r="AB6" s="17">
        <v>1</v>
      </c>
      <c r="AC6" t="s">
        <v>141</v>
      </c>
    </row>
    <row r="7" spans="1:29" x14ac:dyDescent="0.25">
      <c r="A7" s="2">
        <v>44610</v>
      </c>
      <c r="B7" s="2" t="s">
        <v>133</v>
      </c>
      <c r="C7" s="4" t="s">
        <v>73</v>
      </c>
      <c r="W7" s="11" t="s">
        <v>142</v>
      </c>
      <c r="X7" t="s">
        <v>58</v>
      </c>
      <c r="Y7" s="12">
        <v>0.66</v>
      </c>
      <c r="Z7" t="s">
        <v>151</v>
      </c>
      <c r="AB7" s="17">
        <v>4</v>
      </c>
    </row>
    <row r="8" spans="1:29" x14ac:dyDescent="0.25">
      <c r="A8" s="2">
        <v>44611</v>
      </c>
      <c r="B8" s="2" t="s">
        <v>134</v>
      </c>
      <c r="C8" s="4">
        <v>17.5</v>
      </c>
      <c r="D8" s="4">
        <v>19.3</v>
      </c>
      <c r="W8" s="11" t="s">
        <v>47</v>
      </c>
      <c r="X8" t="s">
        <v>58</v>
      </c>
      <c r="Y8" s="12">
        <v>0.74</v>
      </c>
      <c r="Z8" t="s">
        <v>152</v>
      </c>
      <c r="AB8" s="17">
        <v>2</v>
      </c>
      <c r="AC8" t="s">
        <v>27</v>
      </c>
    </row>
    <row r="9" spans="1:29" x14ac:dyDescent="0.25">
      <c r="A9" s="2">
        <v>44612</v>
      </c>
      <c r="B9" s="2" t="s">
        <v>126</v>
      </c>
      <c r="C9" s="4">
        <v>17.5</v>
      </c>
      <c r="D9" s="4">
        <v>19.45</v>
      </c>
      <c r="E9">
        <v>47</v>
      </c>
      <c r="F9">
        <v>14</v>
      </c>
      <c r="H9">
        <v>7</v>
      </c>
      <c r="J9">
        <v>22</v>
      </c>
      <c r="K9">
        <v>13</v>
      </c>
      <c r="M9">
        <v>1</v>
      </c>
      <c r="N9">
        <v>1</v>
      </c>
      <c r="P9">
        <v>1</v>
      </c>
      <c r="S9">
        <v>1</v>
      </c>
      <c r="U9">
        <v>1</v>
      </c>
      <c r="W9" s="11" t="s">
        <v>143</v>
      </c>
      <c r="X9" t="s">
        <v>135</v>
      </c>
      <c r="Y9" s="12">
        <v>0.94</v>
      </c>
      <c r="Z9" t="s">
        <v>153</v>
      </c>
      <c r="AB9" s="17">
        <v>4</v>
      </c>
    </row>
    <row r="10" spans="1:29" x14ac:dyDescent="0.25">
      <c r="A10" s="2">
        <v>44613</v>
      </c>
      <c r="B10" s="2" t="s">
        <v>129</v>
      </c>
      <c r="C10" s="4">
        <v>18</v>
      </c>
      <c r="D10" s="4">
        <v>18.3</v>
      </c>
      <c r="W10" s="11" t="s">
        <v>47</v>
      </c>
      <c r="X10" t="s">
        <v>70</v>
      </c>
      <c r="Y10" s="12">
        <v>0.56000000000000005</v>
      </c>
      <c r="Z10" t="s">
        <v>154</v>
      </c>
      <c r="AB10" s="17">
        <v>9</v>
      </c>
      <c r="AC10" t="s">
        <v>141</v>
      </c>
    </row>
    <row r="11" spans="1:29" x14ac:dyDescent="0.25">
      <c r="A11" s="2">
        <v>44614</v>
      </c>
      <c r="B11" s="2" t="s">
        <v>130</v>
      </c>
      <c r="C11" s="4">
        <v>18</v>
      </c>
      <c r="D11" s="4">
        <v>18.3</v>
      </c>
      <c r="W11" s="11" t="s">
        <v>127</v>
      </c>
      <c r="X11" t="s">
        <v>58</v>
      </c>
      <c r="Y11" s="12">
        <v>0.63</v>
      </c>
      <c r="Z11" t="s">
        <v>155</v>
      </c>
      <c r="AB11" s="17">
        <v>0.5</v>
      </c>
      <c r="AC11" t="s">
        <v>141</v>
      </c>
    </row>
    <row r="12" spans="1:29" x14ac:dyDescent="0.25">
      <c r="A12" s="2">
        <v>44615</v>
      </c>
      <c r="B12" s="2" t="s">
        <v>131</v>
      </c>
      <c r="C12" s="4" t="s">
        <v>73</v>
      </c>
      <c r="W12" s="11" t="s">
        <v>47</v>
      </c>
      <c r="X12" t="s">
        <v>37</v>
      </c>
      <c r="Y12" s="12">
        <v>0.74</v>
      </c>
      <c r="Z12" t="s">
        <v>156</v>
      </c>
      <c r="AB12" s="17">
        <v>0</v>
      </c>
      <c r="AC12" t="s">
        <v>141</v>
      </c>
    </row>
    <row r="13" spans="1:29" x14ac:dyDescent="0.25">
      <c r="A13" s="2">
        <v>44616</v>
      </c>
      <c r="B13" s="2" t="s">
        <v>132</v>
      </c>
      <c r="C13" s="4" t="s">
        <v>73</v>
      </c>
      <c r="W13" s="11" t="s">
        <v>144</v>
      </c>
      <c r="X13" t="s">
        <v>58</v>
      </c>
      <c r="Y13" s="12">
        <v>0.56000000000000005</v>
      </c>
      <c r="Z13" t="s">
        <v>157</v>
      </c>
      <c r="AB13" s="17">
        <v>4</v>
      </c>
    </row>
    <row r="14" spans="1:29" x14ac:dyDescent="0.25">
      <c r="A14" s="2">
        <v>44617</v>
      </c>
      <c r="B14" s="2" t="s">
        <v>133</v>
      </c>
      <c r="C14" s="4" t="s">
        <v>73</v>
      </c>
      <c r="W14" s="11" t="s">
        <v>144</v>
      </c>
      <c r="X14" t="s">
        <v>58</v>
      </c>
      <c r="Y14" s="12">
        <v>0.63</v>
      </c>
      <c r="Z14" t="s">
        <v>158</v>
      </c>
      <c r="AB14" s="17">
        <v>1</v>
      </c>
    </row>
    <row r="15" spans="1:29" x14ac:dyDescent="0.25">
      <c r="A15" s="2">
        <v>44618</v>
      </c>
      <c r="B15" s="2" t="s">
        <v>134</v>
      </c>
      <c r="C15" s="4" t="s">
        <v>73</v>
      </c>
      <c r="W15" s="11" t="s">
        <v>47</v>
      </c>
      <c r="X15" t="s">
        <v>58</v>
      </c>
      <c r="Y15" s="12">
        <v>0.54</v>
      </c>
      <c r="Z15" t="s">
        <v>159</v>
      </c>
      <c r="AB15" s="17">
        <v>0</v>
      </c>
    </row>
    <row r="16" spans="1:29" x14ac:dyDescent="0.25">
      <c r="A16" s="2">
        <v>44619</v>
      </c>
      <c r="B16" s="2" t="s">
        <v>126</v>
      </c>
      <c r="C16" s="4" t="s">
        <v>73</v>
      </c>
      <c r="W16" s="11" t="s">
        <v>142</v>
      </c>
      <c r="X16" t="s">
        <v>58</v>
      </c>
      <c r="Y16" s="12">
        <v>0.62</v>
      </c>
      <c r="Z16" t="s">
        <v>145</v>
      </c>
      <c r="AB16" s="17">
        <v>0</v>
      </c>
    </row>
    <row r="17" spans="1:29" x14ac:dyDescent="0.25">
      <c r="A17" s="2">
        <v>44620</v>
      </c>
      <c r="B17" s="2" t="s">
        <v>129</v>
      </c>
      <c r="C17" s="4">
        <v>18</v>
      </c>
      <c r="D17" s="4">
        <v>20.2</v>
      </c>
      <c r="E17">
        <v>6</v>
      </c>
      <c r="F17">
        <v>38</v>
      </c>
      <c r="H17">
        <v>5</v>
      </c>
      <c r="J17">
        <v>8</v>
      </c>
      <c r="K17">
        <v>1</v>
      </c>
      <c r="M17">
        <v>2</v>
      </c>
      <c r="Q17">
        <v>1</v>
      </c>
      <c r="T17">
        <v>1</v>
      </c>
      <c r="W17" s="11" t="s">
        <v>123</v>
      </c>
      <c r="X17" t="s">
        <v>135</v>
      </c>
      <c r="Y17" s="12">
        <v>0.92</v>
      </c>
      <c r="Z17" t="s">
        <v>145</v>
      </c>
      <c r="AB17" s="17">
        <v>0</v>
      </c>
    </row>
    <row r="18" spans="1:29" x14ac:dyDescent="0.25">
      <c r="A18" s="2">
        <v>44621</v>
      </c>
      <c r="B18" s="2" t="s">
        <v>130</v>
      </c>
      <c r="C18" s="4">
        <v>18</v>
      </c>
      <c r="D18" s="4">
        <v>20.25</v>
      </c>
      <c r="E18">
        <v>3</v>
      </c>
      <c r="M18">
        <v>1</v>
      </c>
      <c r="N18">
        <v>1</v>
      </c>
      <c r="Q18">
        <v>3</v>
      </c>
      <c r="S18">
        <v>3</v>
      </c>
      <c r="W18" s="11" t="s">
        <v>47</v>
      </c>
      <c r="X18" t="s">
        <v>135</v>
      </c>
      <c r="Y18" s="12">
        <v>0.92</v>
      </c>
      <c r="Z18" t="s">
        <v>160</v>
      </c>
      <c r="AB18" s="17">
        <v>10</v>
      </c>
    </row>
    <row r="19" spans="1:29" x14ac:dyDescent="0.25">
      <c r="A19" s="2">
        <v>44622</v>
      </c>
      <c r="B19" s="2" t="s">
        <v>131</v>
      </c>
      <c r="C19" s="4">
        <v>18.149999999999999</v>
      </c>
      <c r="D19" s="4">
        <v>20</v>
      </c>
      <c r="E19">
        <v>1</v>
      </c>
      <c r="M19">
        <v>1</v>
      </c>
      <c r="N19">
        <v>1</v>
      </c>
      <c r="Q19">
        <v>3</v>
      </c>
      <c r="V19">
        <v>2</v>
      </c>
      <c r="W19" s="11" t="s">
        <v>142</v>
      </c>
      <c r="X19" t="s">
        <v>37</v>
      </c>
      <c r="Y19" s="12">
        <v>0.82</v>
      </c>
      <c r="Z19" t="s">
        <v>161</v>
      </c>
      <c r="AA19" s="4" t="s">
        <v>31</v>
      </c>
      <c r="AB19" s="17">
        <v>12</v>
      </c>
    </row>
    <row r="20" spans="1:29" x14ac:dyDescent="0.25">
      <c r="A20" s="2">
        <v>44623</v>
      </c>
      <c r="B20" s="2" t="s">
        <v>132</v>
      </c>
      <c r="C20" s="4">
        <v>18.149999999999999</v>
      </c>
      <c r="D20" s="4">
        <v>20</v>
      </c>
      <c r="E20">
        <v>42</v>
      </c>
      <c r="H20">
        <v>20</v>
      </c>
      <c r="I20">
        <v>3</v>
      </c>
      <c r="V20">
        <v>1</v>
      </c>
      <c r="W20" s="11" t="s">
        <v>162</v>
      </c>
      <c r="X20" t="s">
        <v>135</v>
      </c>
      <c r="Y20" s="12">
        <v>0.83</v>
      </c>
      <c r="Z20" t="s">
        <v>163</v>
      </c>
      <c r="AB20" s="17">
        <v>5</v>
      </c>
    </row>
    <row r="21" spans="1:29" x14ac:dyDescent="0.25">
      <c r="A21" s="2">
        <v>44624</v>
      </c>
      <c r="B21" s="2" t="s">
        <v>133</v>
      </c>
      <c r="C21" s="4">
        <v>18.149999999999999</v>
      </c>
      <c r="D21" s="4">
        <v>20</v>
      </c>
      <c r="E21">
        <v>1</v>
      </c>
      <c r="K21">
        <v>1</v>
      </c>
      <c r="W21" s="11" t="s">
        <v>164</v>
      </c>
      <c r="X21" t="s">
        <v>58</v>
      </c>
      <c r="Y21" s="12">
        <v>0.69</v>
      </c>
      <c r="Z21" t="s">
        <v>165</v>
      </c>
      <c r="AB21" s="17">
        <v>2</v>
      </c>
    </row>
    <row r="22" spans="1:29" x14ac:dyDescent="0.25">
      <c r="A22" s="2">
        <v>44625</v>
      </c>
      <c r="B22" s="2" t="s">
        <v>134</v>
      </c>
      <c r="C22" s="4" t="s">
        <v>73</v>
      </c>
      <c r="W22" s="11" t="s">
        <v>142</v>
      </c>
      <c r="X22" t="s">
        <v>70</v>
      </c>
      <c r="Y22" s="12">
        <v>0.76</v>
      </c>
      <c r="Z22" t="s">
        <v>166</v>
      </c>
      <c r="AB22" s="17" t="s">
        <v>167</v>
      </c>
    </row>
    <row r="23" spans="1:29" x14ac:dyDescent="0.25">
      <c r="A23" s="2">
        <v>44626</v>
      </c>
      <c r="B23" s="2" t="s">
        <v>126</v>
      </c>
      <c r="C23" s="4" t="s">
        <v>73</v>
      </c>
      <c r="W23" s="11" t="s">
        <v>144</v>
      </c>
      <c r="X23" t="s">
        <v>58</v>
      </c>
      <c r="Y23" s="12">
        <v>0.59</v>
      </c>
      <c r="Z23" t="s">
        <v>168</v>
      </c>
      <c r="AB23" s="17">
        <v>0.5</v>
      </c>
    </row>
    <row r="24" spans="1:29" x14ac:dyDescent="0.25">
      <c r="A24" s="2">
        <v>44627</v>
      </c>
      <c r="B24" s="2" t="s">
        <v>129</v>
      </c>
      <c r="C24" s="4" t="s">
        <v>73</v>
      </c>
      <c r="W24" s="11" t="s">
        <v>169</v>
      </c>
      <c r="X24" t="s">
        <v>58</v>
      </c>
      <c r="Y24" s="12">
        <v>0.63</v>
      </c>
      <c r="Z24" t="s">
        <v>170</v>
      </c>
      <c r="AB24" s="17">
        <v>0</v>
      </c>
    </row>
    <row r="25" spans="1:29" x14ac:dyDescent="0.25">
      <c r="A25" s="2">
        <v>44628</v>
      </c>
      <c r="B25" s="2" t="s">
        <v>130</v>
      </c>
      <c r="C25" s="4">
        <v>18.2</v>
      </c>
      <c r="D25" s="4">
        <v>19</v>
      </c>
      <c r="W25" s="11" t="s">
        <v>123</v>
      </c>
      <c r="X25" t="s">
        <v>37</v>
      </c>
      <c r="Y25" s="12">
        <v>0.6</v>
      </c>
      <c r="Z25" t="s">
        <v>159</v>
      </c>
      <c r="AB25" s="17">
        <v>0</v>
      </c>
      <c r="AC25" t="s">
        <v>141</v>
      </c>
    </row>
    <row r="26" spans="1:29" x14ac:dyDescent="0.25">
      <c r="A26" s="2">
        <v>44629</v>
      </c>
      <c r="B26" s="2" t="s">
        <v>131</v>
      </c>
      <c r="C26" s="4">
        <v>18.3</v>
      </c>
      <c r="D26" s="4">
        <v>19.149999999999999</v>
      </c>
      <c r="E26">
        <v>2</v>
      </c>
      <c r="K26">
        <v>1</v>
      </c>
      <c r="W26" s="11" t="s">
        <v>171</v>
      </c>
      <c r="X26" t="s">
        <v>70</v>
      </c>
      <c r="Y26" s="12">
        <v>0.72</v>
      </c>
      <c r="Z26" t="s">
        <v>172</v>
      </c>
      <c r="AB26" s="17">
        <v>0</v>
      </c>
      <c r="AC26" t="s">
        <v>173</v>
      </c>
    </row>
    <row r="27" spans="1:29" x14ac:dyDescent="0.25">
      <c r="A27" s="2">
        <v>44630</v>
      </c>
      <c r="B27" s="2" t="s">
        <v>132</v>
      </c>
      <c r="C27" s="4">
        <v>18.3</v>
      </c>
      <c r="D27" s="4">
        <v>20.3</v>
      </c>
      <c r="E27">
        <v>46</v>
      </c>
      <c r="F27">
        <v>7</v>
      </c>
      <c r="G27">
        <v>2</v>
      </c>
      <c r="I27">
        <v>1</v>
      </c>
      <c r="K27">
        <v>2</v>
      </c>
      <c r="M27">
        <v>1</v>
      </c>
      <c r="Q27">
        <v>1</v>
      </c>
      <c r="V27">
        <v>1</v>
      </c>
      <c r="W27" s="11" t="s">
        <v>106</v>
      </c>
      <c r="X27" t="s">
        <v>37</v>
      </c>
      <c r="Y27" s="12">
        <v>0.75</v>
      </c>
      <c r="Z27" t="s">
        <v>174</v>
      </c>
      <c r="AB27" s="17">
        <v>0</v>
      </c>
      <c r="AC27" t="s">
        <v>173</v>
      </c>
    </row>
    <row r="28" spans="1:29" x14ac:dyDescent="0.25">
      <c r="A28" s="2">
        <v>44631</v>
      </c>
      <c r="B28" s="2" t="s">
        <v>133</v>
      </c>
      <c r="C28" s="4">
        <v>18.3</v>
      </c>
      <c r="D28" s="4">
        <v>21.15</v>
      </c>
      <c r="E28">
        <v>98</v>
      </c>
      <c r="F28">
        <v>26</v>
      </c>
      <c r="G28">
        <v>12</v>
      </c>
      <c r="H28">
        <v>9</v>
      </c>
      <c r="I28">
        <v>24</v>
      </c>
      <c r="J28">
        <v>1</v>
      </c>
      <c r="K28">
        <v>19</v>
      </c>
      <c r="L28">
        <v>2</v>
      </c>
      <c r="M28">
        <v>3</v>
      </c>
      <c r="U28">
        <v>3</v>
      </c>
      <c r="V28">
        <v>27</v>
      </c>
      <c r="W28" s="11" t="s">
        <v>59</v>
      </c>
      <c r="X28" t="s">
        <v>135</v>
      </c>
      <c r="Y28" s="12">
        <v>0.9</v>
      </c>
      <c r="Z28" t="s">
        <v>176</v>
      </c>
      <c r="AB28" s="17">
        <v>0</v>
      </c>
      <c r="AC28" t="s">
        <v>185</v>
      </c>
    </row>
    <row r="29" spans="1:29" x14ac:dyDescent="0.25">
      <c r="A29" s="2">
        <v>44632</v>
      </c>
      <c r="B29" s="2" t="s">
        <v>134</v>
      </c>
      <c r="C29" s="4">
        <v>18.3</v>
      </c>
      <c r="D29" s="4">
        <v>19.45</v>
      </c>
      <c r="E29">
        <v>16</v>
      </c>
      <c r="I29">
        <v>6</v>
      </c>
      <c r="N29">
        <v>1</v>
      </c>
      <c r="U29">
        <v>1</v>
      </c>
      <c r="V29">
        <v>5</v>
      </c>
      <c r="W29" s="11" t="s">
        <v>59</v>
      </c>
      <c r="X29" t="s">
        <v>37</v>
      </c>
      <c r="Y29" s="12">
        <v>0.72</v>
      </c>
      <c r="Z29" t="s">
        <v>177</v>
      </c>
      <c r="AB29" s="17">
        <v>8</v>
      </c>
      <c r="AC29" t="s">
        <v>184</v>
      </c>
    </row>
    <row r="30" spans="1:29" x14ac:dyDescent="0.25">
      <c r="A30" s="2">
        <v>44633</v>
      </c>
      <c r="B30" s="2" t="s">
        <v>126</v>
      </c>
      <c r="C30" s="4">
        <v>18.3</v>
      </c>
      <c r="D30" s="4">
        <v>20</v>
      </c>
      <c r="E30">
        <v>28</v>
      </c>
      <c r="F30">
        <v>10</v>
      </c>
      <c r="G30">
        <v>2</v>
      </c>
      <c r="I30">
        <v>5</v>
      </c>
      <c r="V30">
        <v>3</v>
      </c>
      <c r="W30" s="11" t="s">
        <v>59</v>
      </c>
      <c r="X30" t="s">
        <v>58</v>
      </c>
      <c r="Y30" s="12">
        <v>0.63</v>
      </c>
      <c r="Z30" t="s">
        <v>178</v>
      </c>
      <c r="AB30" s="17">
        <v>4</v>
      </c>
      <c r="AC30" t="s">
        <v>186</v>
      </c>
    </row>
    <row r="31" spans="1:29" x14ac:dyDescent="0.25">
      <c r="A31" s="2">
        <v>44634</v>
      </c>
      <c r="B31" s="2" t="s">
        <v>129</v>
      </c>
      <c r="C31" s="4">
        <v>18.3</v>
      </c>
      <c r="E31">
        <v>9</v>
      </c>
      <c r="F31">
        <v>6</v>
      </c>
      <c r="G31">
        <v>4</v>
      </c>
      <c r="I31">
        <v>4</v>
      </c>
      <c r="W31" s="11" t="s">
        <v>127</v>
      </c>
      <c r="X31" t="s">
        <v>58</v>
      </c>
      <c r="Y31" s="12">
        <v>0.87</v>
      </c>
      <c r="Z31" t="s">
        <v>179</v>
      </c>
      <c r="AB31" s="17">
        <v>0</v>
      </c>
    </row>
    <row r="32" spans="1:29" x14ac:dyDescent="0.25">
      <c r="A32" s="2">
        <v>44635</v>
      </c>
      <c r="B32" s="2" t="s">
        <v>130</v>
      </c>
      <c r="C32" s="4">
        <v>18.3</v>
      </c>
      <c r="D32" s="4">
        <v>20.149999999999999</v>
      </c>
      <c r="E32">
        <v>30</v>
      </c>
      <c r="F32">
        <v>4</v>
      </c>
      <c r="G32">
        <v>11</v>
      </c>
      <c r="I32">
        <v>3</v>
      </c>
      <c r="J32">
        <v>1</v>
      </c>
      <c r="K32">
        <v>1</v>
      </c>
      <c r="W32" s="11" t="s">
        <v>162</v>
      </c>
      <c r="X32" t="s">
        <v>37</v>
      </c>
      <c r="Y32" s="12">
        <v>0.76</v>
      </c>
      <c r="Z32" t="s">
        <v>180</v>
      </c>
      <c r="AB32" s="17">
        <v>0</v>
      </c>
    </row>
    <row r="33" spans="1:28" x14ac:dyDescent="0.25">
      <c r="A33" s="2">
        <v>44636</v>
      </c>
      <c r="B33" s="2" t="s">
        <v>131</v>
      </c>
      <c r="C33" s="4">
        <v>18.3</v>
      </c>
      <c r="D33" s="4">
        <v>21</v>
      </c>
      <c r="E33">
        <v>62</v>
      </c>
      <c r="F33">
        <v>24</v>
      </c>
      <c r="G33">
        <v>23</v>
      </c>
      <c r="I33">
        <v>6</v>
      </c>
      <c r="K33">
        <v>6</v>
      </c>
      <c r="L33">
        <v>1</v>
      </c>
      <c r="T33">
        <v>2</v>
      </c>
      <c r="W33" s="11" t="s">
        <v>181</v>
      </c>
      <c r="X33" t="s">
        <v>135</v>
      </c>
      <c r="Y33" s="12">
        <v>0.94</v>
      </c>
      <c r="Z33" t="s">
        <v>155</v>
      </c>
      <c r="AB33" s="17" t="s">
        <v>167</v>
      </c>
    </row>
    <row r="34" spans="1:28" x14ac:dyDescent="0.25">
      <c r="A34" s="2">
        <v>44637</v>
      </c>
      <c r="B34" s="2" t="s">
        <v>132</v>
      </c>
      <c r="C34" s="4">
        <v>18.3</v>
      </c>
      <c r="D34" s="4">
        <v>19.3</v>
      </c>
      <c r="E34">
        <v>9</v>
      </c>
      <c r="F34">
        <v>1</v>
      </c>
      <c r="G34">
        <v>2</v>
      </c>
      <c r="U34">
        <v>1</v>
      </c>
      <c r="W34" s="11" t="s">
        <v>123</v>
      </c>
      <c r="X34" t="s">
        <v>70</v>
      </c>
      <c r="Y34" s="12">
        <v>0.67</v>
      </c>
      <c r="Z34" t="s">
        <v>182</v>
      </c>
      <c r="AB34" s="17">
        <v>17</v>
      </c>
    </row>
    <row r="35" spans="1:28" x14ac:dyDescent="0.25">
      <c r="A35" s="2">
        <v>44638</v>
      </c>
      <c r="B35" s="2" t="s">
        <v>133</v>
      </c>
      <c r="C35" s="29" t="s">
        <v>183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AA35" s="4" t="s">
        <v>30</v>
      </c>
      <c r="AB35" s="17">
        <v>0</v>
      </c>
    </row>
    <row r="36" spans="1:28" x14ac:dyDescent="0.25">
      <c r="A36" s="2">
        <v>44639</v>
      </c>
      <c r="B36" s="2" t="s">
        <v>134</v>
      </c>
    </row>
    <row r="37" spans="1:28" x14ac:dyDescent="0.25">
      <c r="A37" s="2">
        <v>44640</v>
      </c>
      <c r="B37" s="2" t="s">
        <v>126</v>
      </c>
    </row>
    <row r="38" spans="1:28" x14ac:dyDescent="0.25">
      <c r="A38" s="2">
        <v>44641</v>
      </c>
      <c r="B38" s="2" t="s">
        <v>129</v>
      </c>
    </row>
    <row r="39" spans="1:28" x14ac:dyDescent="0.25">
      <c r="A39" s="2">
        <v>44642</v>
      </c>
      <c r="B39" s="2" t="s">
        <v>130</v>
      </c>
    </row>
    <row r="40" spans="1:28" x14ac:dyDescent="0.25">
      <c r="A40" s="2">
        <v>44643</v>
      </c>
      <c r="B40" s="2" t="s">
        <v>131</v>
      </c>
    </row>
    <row r="41" spans="1:28" x14ac:dyDescent="0.25">
      <c r="A41" s="2">
        <v>44644</v>
      </c>
      <c r="B41" s="2" t="s">
        <v>132</v>
      </c>
    </row>
    <row r="42" spans="1:28" x14ac:dyDescent="0.25">
      <c r="A42" s="2">
        <v>44645</v>
      </c>
      <c r="B42" s="2" t="s">
        <v>133</v>
      </c>
    </row>
    <row r="43" spans="1:28" x14ac:dyDescent="0.25">
      <c r="A43" s="2">
        <v>44646</v>
      </c>
      <c r="B43" s="2" t="s">
        <v>134</v>
      </c>
    </row>
    <row r="44" spans="1:28" x14ac:dyDescent="0.25">
      <c r="A44" s="2"/>
      <c r="B44" s="2"/>
    </row>
    <row r="46" spans="1:28" x14ac:dyDescent="0.25">
      <c r="A46" s="7" t="s">
        <v>18</v>
      </c>
      <c r="B46" s="7"/>
      <c r="E46">
        <f>SUM(E2:E45)</f>
        <v>424</v>
      </c>
      <c r="F46">
        <f t="shared" ref="F46:V46" si="0">SUM(F2:F45)</f>
        <v>136</v>
      </c>
      <c r="G46">
        <f t="shared" si="0"/>
        <v>58</v>
      </c>
      <c r="H46">
        <f t="shared" si="0"/>
        <v>59</v>
      </c>
      <c r="I46">
        <f t="shared" si="0"/>
        <v>53</v>
      </c>
      <c r="J46">
        <f t="shared" si="0"/>
        <v>36</v>
      </c>
      <c r="K46">
        <f t="shared" si="0"/>
        <v>47</v>
      </c>
      <c r="L46">
        <f t="shared" si="0"/>
        <v>3</v>
      </c>
      <c r="M46">
        <f t="shared" si="0"/>
        <v>11</v>
      </c>
      <c r="N46">
        <f t="shared" si="0"/>
        <v>5</v>
      </c>
      <c r="O46">
        <f t="shared" si="0"/>
        <v>0</v>
      </c>
      <c r="P46">
        <f t="shared" si="0"/>
        <v>1</v>
      </c>
      <c r="Q46">
        <f t="shared" si="0"/>
        <v>22</v>
      </c>
      <c r="R46">
        <f t="shared" si="0"/>
        <v>0</v>
      </c>
      <c r="S46">
        <f t="shared" si="0"/>
        <v>4</v>
      </c>
      <c r="T46">
        <f t="shared" si="0"/>
        <v>11</v>
      </c>
      <c r="U46">
        <f t="shared" si="0"/>
        <v>6</v>
      </c>
      <c r="V46">
        <f t="shared" si="0"/>
        <v>39</v>
      </c>
      <c r="W46" s="14" t="s">
        <v>92</v>
      </c>
    </row>
    <row r="47" spans="1:28" s="17" customFormat="1" x14ac:dyDescent="0.25">
      <c r="A47" t="s">
        <v>19</v>
      </c>
      <c r="B47"/>
      <c r="C47" s="4"/>
      <c r="D47" s="5">
        <f>+E46+F46+H46+(G46*2)</f>
        <v>735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1"/>
      <c r="X47"/>
      <c r="Y47" s="13"/>
      <c r="Z47"/>
      <c r="AA47" s="5"/>
    </row>
    <row r="48" spans="1:28" s="17" customFormat="1" x14ac:dyDescent="0.25">
      <c r="A48" t="s">
        <v>20</v>
      </c>
      <c r="B48"/>
      <c r="C48" s="4"/>
      <c r="D48" s="5">
        <f>+J46+K46+(L46*2)+M46</f>
        <v>100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 s="11"/>
      <c r="X48"/>
      <c r="Y48" s="13"/>
      <c r="Z48"/>
      <c r="AA48" s="5"/>
    </row>
    <row r="49" spans="1:27" s="17" customFormat="1" x14ac:dyDescent="0.25">
      <c r="A49" t="s">
        <v>21</v>
      </c>
      <c r="B49"/>
      <c r="C49" s="4"/>
      <c r="D49" s="5">
        <f>+O46+P46+Q46</f>
        <v>23</v>
      </c>
      <c r="E49" t="s">
        <v>187</v>
      </c>
      <c r="G49"/>
      <c r="H49"/>
      <c r="J49"/>
      <c r="K49"/>
      <c r="L49"/>
      <c r="M49"/>
      <c r="N49"/>
      <c r="O49"/>
      <c r="P49"/>
      <c r="Q49"/>
      <c r="R49"/>
      <c r="S49"/>
      <c r="T49"/>
      <c r="U49"/>
      <c r="V49"/>
      <c r="W49" s="11"/>
      <c r="X49"/>
      <c r="Y49" s="13"/>
      <c r="Z49"/>
      <c r="AA49" s="5"/>
    </row>
    <row r="50" spans="1:27" s="17" customFormat="1" x14ac:dyDescent="0.25">
      <c r="A50" t="s">
        <v>22</v>
      </c>
      <c r="B50"/>
      <c r="C50" s="4"/>
      <c r="D50" s="5">
        <f>+R46+S46+T46</f>
        <v>15</v>
      </c>
      <c r="E50" t="s">
        <v>188</v>
      </c>
      <c r="F50"/>
      <c r="G50"/>
      <c r="H50" s="6">
        <f>D49+D50+D51</f>
        <v>77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1"/>
      <c r="X50"/>
      <c r="Y50" s="13"/>
      <c r="Z50"/>
      <c r="AA50" s="5"/>
    </row>
    <row r="51" spans="1:27" s="17" customFormat="1" x14ac:dyDescent="0.25">
      <c r="A51" t="s">
        <v>23</v>
      </c>
      <c r="B51"/>
      <c r="C51" s="4"/>
      <c r="D51" s="5">
        <f>V46</f>
        <v>39</v>
      </c>
      <c r="E51" t="s">
        <v>187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1"/>
      <c r="X51"/>
      <c r="Y51" s="13"/>
      <c r="Z51"/>
      <c r="AA51" s="5"/>
    </row>
    <row r="52" spans="1:27" s="17" customFormat="1" x14ac:dyDescent="0.25">
      <c r="A52" s="20" t="s">
        <v>189</v>
      </c>
      <c r="B52"/>
      <c r="C52" s="4"/>
      <c r="D52" s="19">
        <f>D47+D48+D49+D50+D51</f>
        <v>912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1"/>
      <c r="X52"/>
      <c r="Y52" s="13"/>
      <c r="Z52"/>
      <c r="AA52" s="5"/>
    </row>
    <row r="53" spans="1:27" s="17" customFormat="1" x14ac:dyDescent="0.25">
      <c r="A53" t="s">
        <v>24</v>
      </c>
      <c r="B53"/>
      <c r="C53" s="4"/>
      <c r="D53" s="5">
        <f>I46+N46+U46</f>
        <v>64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1"/>
      <c r="X53"/>
      <c r="Y53" s="13"/>
      <c r="Z53"/>
      <c r="AA53" s="5"/>
    </row>
    <row r="54" spans="1:27" s="17" customFormat="1" x14ac:dyDescent="0.25">
      <c r="A54"/>
      <c r="B54"/>
      <c r="C54" s="4"/>
      <c r="D54" s="5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 s="11"/>
      <c r="X54"/>
      <c r="Y54" s="13"/>
      <c r="Z54"/>
      <c r="AA54" s="5"/>
    </row>
    <row r="55" spans="1:27" s="17" customFormat="1" x14ac:dyDescent="0.25">
      <c r="A55" s="21" t="s">
        <v>190</v>
      </c>
      <c r="B55" s="21"/>
      <c r="C55" s="21"/>
      <c r="E55"/>
      <c r="F55" s="6">
        <f>SUM(D52+D53)</f>
        <v>976</v>
      </c>
      <c r="G55"/>
      <c r="H55"/>
      <c r="J55"/>
      <c r="K55"/>
      <c r="L55"/>
      <c r="M55"/>
      <c r="N55"/>
      <c r="O55"/>
      <c r="P55"/>
      <c r="Q55"/>
      <c r="R55"/>
      <c r="S55"/>
      <c r="T55"/>
      <c r="U55"/>
      <c r="V55"/>
      <c r="W55" s="11"/>
      <c r="X55"/>
      <c r="Y55" s="13"/>
      <c r="Z55"/>
      <c r="AA55" s="6"/>
    </row>
  </sheetData>
  <mergeCells count="1">
    <mergeCell ref="C35:W35"/>
  </mergeCells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4AF0-59D4-40E7-96A5-01C9F7C11E4A}">
  <dimension ref="A1:AD56"/>
  <sheetViews>
    <sheetView zoomScale="90" zoomScaleNormal="90" workbookViewId="0">
      <pane ySplit="1" topLeftCell="A30" activePane="bottomLeft" state="frozen"/>
      <selection pane="bottomLeft" activeCell="X51" sqref="X51"/>
    </sheetView>
  </sheetViews>
  <sheetFormatPr defaultRowHeight="15" x14ac:dyDescent="0.25"/>
  <cols>
    <col min="3" max="3" width="6.7109375" style="4" customWidth="1"/>
    <col min="4" max="4" width="9.28515625" style="4" customWidth="1"/>
    <col min="5" max="5" width="5" customWidth="1"/>
    <col min="6" max="6" width="4.42578125" bestFit="1" customWidth="1"/>
    <col min="7" max="7" width="5.28515625" customWidth="1"/>
    <col min="8" max="22" width="4.140625" customWidth="1"/>
    <col min="23" max="23" width="9.7109375" style="11" customWidth="1"/>
    <col min="24" max="24" width="20.5703125" bestFit="1" customWidth="1"/>
    <col min="25" max="25" width="8.85546875" style="13"/>
    <col min="26" max="26" width="17.85546875" customWidth="1"/>
    <col min="27" max="27" width="13.5703125" style="17" customWidth="1"/>
    <col min="28" max="28" width="13.7109375" style="4" bestFit="1" customWidth="1"/>
    <col min="29" max="29" width="12.140625" style="4" customWidth="1"/>
    <col min="30" max="30" width="18.28515625" customWidth="1"/>
  </cols>
  <sheetData>
    <row r="1" spans="1:30" s="1" customFormat="1" ht="115.15" customHeight="1" x14ac:dyDescent="0.25">
      <c r="C1" s="3" t="s">
        <v>10</v>
      </c>
      <c r="D1" s="3" t="s">
        <v>11</v>
      </c>
      <c r="E1" s="1" t="s">
        <v>0</v>
      </c>
      <c r="F1" s="1" t="s">
        <v>1</v>
      </c>
      <c r="G1" s="1" t="s">
        <v>2</v>
      </c>
      <c r="H1" s="1" t="s">
        <v>13</v>
      </c>
      <c r="I1" s="1" t="s">
        <v>33</v>
      </c>
      <c r="J1" s="1" t="s">
        <v>3</v>
      </c>
      <c r="K1" s="1" t="s">
        <v>4</v>
      </c>
      <c r="L1" s="1" t="s">
        <v>5</v>
      </c>
      <c r="M1" s="1" t="s">
        <v>12</v>
      </c>
      <c r="N1" s="1" t="s">
        <v>46</v>
      </c>
      <c r="O1" s="1" t="s">
        <v>6</v>
      </c>
      <c r="P1" s="1" t="s">
        <v>7</v>
      </c>
      <c r="Q1" s="1" t="s">
        <v>16</v>
      </c>
      <c r="R1" s="1" t="s">
        <v>8</v>
      </c>
      <c r="S1" s="1" t="s">
        <v>9</v>
      </c>
      <c r="T1" s="1" t="s">
        <v>17</v>
      </c>
      <c r="U1" s="1" t="s">
        <v>175</v>
      </c>
      <c r="V1" s="1" t="s">
        <v>14</v>
      </c>
      <c r="W1" s="10" t="s">
        <v>200</v>
      </c>
      <c r="X1" s="9" t="s">
        <v>57</v>
      </c>
      <c r="Y1" s="3" t="s">
        <v>205</v>
      </c>
      <c r="Z1" s="9" t="s">
        <v>206</v>
      </c>
      <c r="AA1" s="16" t="s">
        <v>138</v>
      </c>
      <c r="AB1" s="3" t="s">
        <v>198</v>
      </c>
      <c r="AC1" s="3" t="s">
        <v>32</v>
      </c>
      <c r="AD1" s="9" t="s">
        <v>137</v>
      </c>
    </row>
    <row r="2" spans="1:30" x14ac:dyDescent="0.25">
      <c r="A2" s="2">
        <v>44605</v>
      </c>
      <c r="B2" s="2" t="s">
        <v>129</v>
      </c>
      <c r="C2" s="4">
        <v>17.399999999999999</v>
      </c>
      <c r="D2" s="4">
        <v>18</v>
      </c>
      <c r="W2" s="11" t="s">
        <v>47</v>
      </c>
      <c r="X2" s="18" t="s">
        <v>58</v>
      </c>
      <c r="Y2" s="12">
        <v>0.76</v>
      </c>
      <c r="Z2" t="s">
        <v>199</v>
      </c>
      <c r="AA2" s="17">
        <v>0</v>
      </c>
      <c r="AB2" s="4">
        <v>17.149999999999999</v>
      </c>
      <c r="AC2" s="4" t="s">
        <v>192</v>
      </c>
      <c r="AD2" t="s">
        <v>197</v>
      </c>
    </row>
    <row r="3" spans="1:30" x14ac:dyDescent="0.25">
      <c r="A3" s="2">
        <v>44606</v>
      </c>
      <c r="B3" s="2" t="s">
        <v>130</v>
      </c>
      <c r="C3" s="8" t="s">
        <v>73</v>
      </c>
      <c r="W3" s="11" t="s">
        <v>98</v>
      </c>
      <c r="X3" t="s">
        <v>58</v>
      </c>
      <c r="Y3" s="12">
        <v>0.85</v>
      </c>
      <c r="Z3" t="s">
        <v>201</v>
      </c>
      <c r="AA3" s="17" t="s">
        <v>50</v>
      </c>
      <c r="AB3" s="4">
        <v>17.170000000000002</v>
      </c>
      <c r="AC3" s="4" t="s">
        <v>193</v>
      </c>
      <c r="AD3" t="s">
        <v>27</v>
      </c>
    </row>
    <row r="4" spans="1:30" x14ac:dyDescent="0.25">
      <c r="A4" s="2">
        <v>44607</v>
      </c>
      <c r="B4" s="2" t="s">
        <v>131</v>
      </c>
      <c r="C4" s="4">
        <v>17.45</v>
      </c>
      <c r="D4" s="4">
        <v>18.399999999999999</v>
      </c>
      <c r="F4">
        <v>1</v>
      </c>
      <c r="P4">
        <v>1</v>
      </c>
      <c r="U4">
        <v>1</v>
      </c>
      <c r="W4" s="11" t="s">
        <v>123</v>
      </c>
      <c r="X4" s="18" t="s">
        <v>37</v>
      </c>
      <c r="Y4" s="12">
        <v>0.76</v>
      </c>
      <c r="Z4" t="s">
        <v>159</v>
      </c>
      <c r="AA4" s="17">
        <v>0</v>
      </c>
      <c r="AB4" s="4">
        <v>17.190000000000001</v>
      </c>
    </row>
    <row r="5" spans="1:30" x14ac:dyDescent="0.25">
      <c r="A5" s="2">
        <v>44608</v>
      </c>
      <c r="B5" s="2" t="s">
        <v>132</v>
      </c>
      <c r="E5">
        <v>2</v>
      </c>
      <c r="P5">
        <v>1</v>
      </c>
      <c r="W5" s="11" t="s">
        <v>106</v>
      </c>
      <c r="X5" t="s">
        <v>37</v>
      </c>
      <c r="Y5" s="12">
        <v>0.83</v>
      </c>
      <c r="Z5" t="s">
        <v>202</v>
      </c>
      <c r="AA5" s="17">
        <v>1</v>
      </c>
      <c r="AB5" s="4">
        <v>17.2</v>
      </c>
    </row>
    <row r="6" spans="1:30" x14ac:dyDescent="0.25">
      <c r="A6" s="2">
        <v>44609</v>
      </c>
      <c r="B6" s="2" t="s">
        <v>133</v>
      </c>
      <c r="C6" s="4">
        <v>17.45</v>
      </c>
      <c r="D6" s="4">
        <v>19.100000000000001</v>
      </c>
      <c r="E6">
        <v>6</v>
      </c>
      <c r="F6">
        <v>3</v>
      </c>
      <c r="G6">
        <v>1</v>
      </c>
      <c r="H6">
        <v>1</v>
      </c>
      <c r="P6">
        <v>1</v>
      </c>
      <c r="T6">
        <v>3</v>
      </c>
      <c r="U6">
        <v>1</v>
      </c>
      <c r="W6" s="11" t="s">
        <v>48</v>
      </c>
      <c r="X6" t="s">
        <v>37</v>
      </c>
      <c r="Y6" s="12">
        <v>0.91</v>
      </c>
      <c r="Z6" t="s">
        <v>203</v>
      </c>
      <c r="AA6" s="17">
        <v>0.5</v>
      </c>
      <c r="AB6" s="4">
        <v>17.22</v>
      </c>
    </row>
    <row r="7" spans="1:30" x14ac:dyDescent="0.25">
      <c r="A7" s="2">
        <v>44610</v>
      </c>
      <c r="B7" s="2" t="s">
        <v>134</v>
      </c>
      <c r="C7" s="4">
        <v>18</v>
      </c>
      <c r="D7" s="4">
        <v>19.3</v>
      </c>
      <c r="E7">
        <v>9</v>
      </c>
      <c r="I7">
        <v>1</v>
      </c>
      <c r="O7">
        <v>3</v>
      </c>
      <c r="P7">
        <v>3</v>
      </c>
      <c r="S7">
        <v>1</v>
      </c>
      <c r="W7" s="11" t="s">
        <v>106</v>
      </c>
      <c r="X7" t="s">
        <v>37</v>
      </c>
      <c r="Y7" s="12">
        <v>0.82</v>
      </c>
      <c r="Z7" t="s">
        <v>152</v>
      </c>
      <c r="AA7" s="17">
        <v>0.5</v>
      </c>
      <c r="AB7" s="4">
        <v>17.239999999999998</v>
      </c>
    </row>
    <row r="8" spans="1:30" x14ac:dyDescent="0.25">
      <c r="A8" s="2">
        <v>44611</v>
      </c>
      <c r="B8" s="2" t="s">
        <v>126</v>
      </c>
      <c r="C8" s="4">
        <v>18</v>
      </c>
      <c r="D8" s="4">
        <v>18.25</v>
      </c>
      <c r="W8" s="11" t="s">
        <v>123</v>
      </c>
      <c r="X8" t="s">
        <v>58</v>
      </c>
      <c r="Y8" s="12">
        <v>0.74</v>
      </c>
      <c r="Z8" t="s">
        <v>148</v>
      </c>
      <c r="AA8" s="17">
        <v>0</v>
      </c>
      <c r="AB8" s="4">
        <v>17.260000000000002</v>
      </c>
      <c r="AD8" t="s">
        <v>197</v>
      </c>
    </row>
    <row r="9" spans="1:30" x14ac:dyDescent="0.25">
      <c r="A9" s="2">
        <v>44612</v>
      </c>
      <c r="B9" s="2" t="s">
        <v>129</v>
      </c>
      <c r="E9">
        <v>1</v>
      </c>
      <c r="W9" s="11" t="s">
        <v>123</v>
      </c>
      <c r="X9" t="s">
        <v>70</v>
      </c>
      <c r="Y9" s="12">
        <v>0.82</v>
      </c>
      <c r="Z9" t="s">
        <v>207</v>
      </c>
      <c r="AA9" s="17">
        <v>0</v>
      </c>
      <c r="AB9" s="4">
        <v>17.28</v>
      </c>
      <c r="AC9" s="4" t="s">
        <v>194</v>
      </c>
      <c r="AD9" t="s">
        <v>197</v>
      </c>
    </row>
    <row r="10" spans="1:30" x14ac:dyDescent="0.25">
      <c r="A10" s="2">
        <v>44613</v>
      </c>
      <c r="B10" s="2" t="s">
        <v>130</v>
      </c>
      <c r="C10" s="4" t="s">
        <v>73</v>
      </c>
      <c r="W10" s="11" t="s">
        <v>47</v>
      </c>
      <c r="X10" t="s">
        <v>37</v>
      </c>
      <c r="Y10" s="12">
        <v>0.88</v>
      </c>
      <c r="Z10" t="s">
        <v>208</v>
      </c>
      <c r="AA10" s="17" t="s">
        <v>50</v>
      </c>
      <c r="AB10" s="4">
        <v>17.3</v>
      </c>
      <c r="AC10" s="4" t="s">
        <v>51</v>
      </c>
      <c r="AD10" t="s">
        <v>197</v>
      </c>
    </row>
    <row r="11" spans="1:30" x14ac:dyDescent="0.25">
      <c r="A11" s="2">
        <v>44614</v>
      </c>
      <c r="B11" s="2" t="s">
        <v>131</v>
      </c>
      <c r="C11" s="4" t="s">
        <v>73</v>
      </c>
      <c r="W11" s="11" t="s">
        <v>98</v>
      </c>
      <c r="X11" t="s">
        <v>58</v>
      </c>
      <c r="Y11" s="12">
        <v>0.76</v>
      </c>
      <c r="Z11" t="s">
        <v>209</v>
      </c>
      <c r="AA11" s="17">
        <v>2</v>
      </c>
      <c r="AB11" s="4">
        <v>17.309999999999999</v>
      </c>
      <c r="AD11" t="s">
        <v>197</v>
      </c>
    </row>
    <row r="12" spans="1:30" x14ac:dyDescent="0.25">
      <c r="A12" s="2">
        <v>44615</v>
      </c>
      <c r="B12" s="2" t="s">
        <v>132</v>
      </c>
      <c r="C12" s="4" t="s">
        <v>73</v>
      </c>
      <c r="W12" s="11" t="s">
        <v>142</v>
      </c>
      <c r="X12" t="s">
        <v>58</v>
      </c>
      <c r="Y12" s="12">
        <v>0.74</v>
      </c>
      <c r="Z12" t="s">
        <v>210</v>
      </c>
      <c r="AA12" s="17">
        <v>1</v>
      </c>
      <c r="AB12" s="4">
        <v>17.329999999999998</v>
      </c>
      <c r="AD12" t="s">
        <v>197</v>
      </c>
    </row>
    <row r="13" spans="1:30" x14ac:dyDescent="0.25">
      <c r="A13" s="2">
        <v>44616</v>
      </c>
      <c r="B13" s="2" t="s">
        <v>133</v>
      </c>
      <c r="C13" s="4" t="s">
        <v>73</v>
      </c>
      <c r="W13" s="11" t="s">
        <v>98</v>
      </c>
      <c r="X13" t="s">
        <v>58</v>
      </c>
      <c r="Y13" s="12">
        <v>0.72</v>
      </c>
      <c r="Z13" t="s">
        <v>211</v>
      </c>
      <c r="AA13" s="17" t="s">
        <v>50</v>
      </c>
      <c r="AB13" s="4">
        <v>17.350000000000001</v>
      </c>
      <c r="AD13" t="s">
        <v>27</v>
      </c>
    </row>
    <row r="14" spans="1:30" x14ac:dyDescent="0.25">
      <c r="A14" s="2">
        <v>44617</v>
      </c>
      <c r="B14" s="2" t="s">
        <v>134</v>
      </c>
      <c r="C14" s="4" t="s">
        <v>73</v>
      </c>
      <c r="W14" s="11" t="s">
        <v>144</v>
      </c>
      <c r="X14" t="s">
        <v>58</v>
      </c>
      <c r="Y14" s="12">
        <v>0.78</v>
      </c>
      <c r="Z14" t="s">
        <v>212</v>
      </c>
      <c r="AA14" s="17">
        <v>0.5</v>
      </c>
      <c r="AB14" s="4">
        <v>17.37</v>
      </c>
      <c r="AD14" t="s">
        <v>27</v>
      </c>
    </row>
    <row r="15" spans="1:30" x14ac:dyDescent="0.25">
      <c r="A15" s="2">
        <v>44618</v>
      </c>
      <c r="B15" s="2" t="s">
        <v>126</v>
      </c>
      <c r="C15" s="4" t="s">
        <v>73</v>
      </c>
      <c r="W15" s="11" t="s">
        <v>169</v>
      </c>
      <c r="X15" t="s">
        <v>58</v>
      </c>
      <c r="Y15" s="12">
        <v>0.61</v>
      </c>
      <c r="Z15" t="s">
        <v>210</v>
      </c>
      <c r="AA15" s="17">
        <v>0</v>
      </c>
      <c r="AB15" s="4">
        <v>17.39</v>
      </c>
      <c r="AD15" t="s">
        <v>27</v>
      </c>
    </row>
    <row r="16" spans="1:30" x14ac:dyDescent="0.25">
      <c r="A16" s="2">
        <v>44619</v>
      </c>
      <c r="B16" s="2" t="s">
        <v>129</v>
      </c>
      <c r="C16" s="4" t="s">
        <v>73</v>
      </c>
      <c r="W16" s="11" t="s">
        <v>142</v>
      </c>
      <c r="X16" t="s">
        <v>58</v>
      </c>
      <c r="Y16" s="12">
        <v>0.76</v>
      </c>
      <c r="Z16" t="s">
        <v>212</v>
      </c>
      <c r="AA16" s="17">
        <v>0</v>
      </c>
      <c r="AB16" s="4">
        <v>17.399999999999999</v>
      </c>
      <c r="AC16" s="4" t="s">
        <v>195</v>
      </c>
      <c r="AD16" t="s">
        <v>197</v>
      </c>
    </row>
    <row r="17" spans="1:30" x14ac:dyDescent="0.25">
      <c r="A17" s="2">
        <v>44620</v>
      </c>
      <c r="B17" s="2" t="s">
        <v>130</v>
      </c>
      <c r="C17" s="4" t="s">
        <v>73</v>
      </c>
      <c r="W17" s="11" t="s">
        <v>98</v>
      </c>
      <c r="X17" t="s">
        <v>37</v>
      </c>
      <c r="Y17" s="12">
        <v>0.75</v>
      </c>
      <c r="Z17" t="s">
        <v>213</v>
      </c>
      <c r="AA17" s="17">
        <v>0</v>
      </c>
      <c r="AB17" s="4">
        <v>17.420000000000002</v>
      </c>
      <c r="AD17" t="s">
        <v>197</v>
      </c>
    </row>
    <row r="18" spans="1:30" x14ac:dyDescent="0.25">
      <c r="A18" s="2">
        <v>44621</v>
      </c>
      <c r="B18" s="2" t="s">
        <v>131</v>
      </c>
      <c r="C18" s="4" t="s">
        <v>73</v>
      </c>
      <c r="W18" s="11" t="s">
        <v>142</v>
      </c>
      <c r="X18" t="s">
        <v>70</v>
      </c>
      <c r="Y18" s="12">
        <v>0.78</v>
      </c>
      <c r="Z18" t="s">
        <v>214</v>
      </c>
      <c r="AA18" s="17">
        <v>0.5</v>
      </c>
      <c r="AB18" s="4">
        <v>17.440000000000001</v>
      </c>
      <c r="AD18" t="s">
        <v>27</v>
      </c>
    </row>
    <row r="19" spans="1:30" x14ac:dyDescent="0.25">
      <c r="A19" s="2">
        <v>44622</v>
      </c>
      <c r="B19" s="2" t="s">
        <v>132</v>
      </c>
      <c r="C19" s="4" t="s">
        <v>73</v>
      </c>
      <c r="W19" s="11" t="s">
        <v>144</v>
      </c>
      <c r="X19" t="s">
        <v>70</v>
      </c>
      <c r="Y19" s="12">
        <v>0.71</v>
      </c>
      <c r="Z19" t="s">
        <v>215</v>
      </c>
      <c r="AA19" s="17">
        <v>0.5</v>
      </c>
      <c r="AB19" s="4">
        <v>17.46</v>
      </c>
      <c r="AD19" t="s">
        <v>197</v>
      </c>
    </row>
    <row r="20" spans="1:30" x14ac:dyDescent="0.25">
      <c r="A20" s="2">
        <v>44623</v>
      </c>
      <c r="B20" s="2" t="s">
        <v>133</v>
      </c>
      <c r="C20" s="4" t="s">
        <v>73</v>
      </c>
      <c r="W20" s="11" t="s">
        <v>144</v>
      </c>
      <c r="X20" t="s">
        <v>37</v>
      </c>
      <c r="Y20" s="12">
        <v>0.76</v>
      </c>
      <c r="Z20" t="s">
        <v>216</v>
      </c>
      <c r="AA20" s="17">
        <v>0</v>
      </c>
      <c r="AB20" s="4">
        <v>17.47</v>
      </c>
      <c r="AD20" t="s">
        <v>197</v>
      </c>
    </row>
    <row r="21" spans="1:30" x14ac:dyDescent="0.25">
      <c r="A21" s="2">
        <v>44624</v>
      </c>
      <c r="B21" s="2" t="s">
        <v>134</v>
      </c>
      <c r="C21" s="4" t="s">
        <v>73</v>
      </c>
      <c r="W21" s="11" t="s">
        <v>144</v>
      </c>
      <c r="X21" t="s">
        <v>37</v>
      </c>
      <c r="Y21" s="12">
        <v>0.68</v>
      </c>
      <c r="Z21" t="s">
        <v>217</v>
      </c>
      <c r="AA21" s="17">
        <v>0</v>
      </c>
      <c r="AB21" s="4">
        <v>17.489999999999998</v>
      </c>
      <c r="AD21" t="s">
        <v>197</v>
      </c>
    </row>
    <row r="22" spans="1:30" x14ac:dyDescent="0.25">
      <c r="A22" s="2">
        <v>44625</v>
      </c>
      <c r="B22" s="2" t="s">
        <v>126</v>
      </c>
      <c r="C22" s="4" t="s">
        <v>73</v>
      </c>
      <c r="W22" s="11" t="s">
        <v>144</v>
      </c>
      <c r="X22" t="s">
        <v>37</v>
      </c>
      <c r="Y22" s="12">
        <v>0.72</v>
      </c>
      <c r="Z22" t="s">
        <v>209</v>
      </c>
      <c r="AA22" s="17">
        <v>0</v>
      </c>
      <c r="AB22" s="4">
        <v>17.510000000000002</v>
      </c>
      <c r="AD22" t="s">
        <v>197</v>
      </c>
    </row>
    <row r="23" spans="1:30" x14ac:dyDescent="0.25">
      <c r="A23" s="2">
        <v>44626</v>
      </c>
      <c r="B23" s="2" t="s">
        <v>129</v>
      </c>
      <c r="C23" s="4" t="s">
        <v>73</v>
      </c>
      <c r="W23" s="11" t="s">
        <v>98</v>
      </c>
      <c r="X23" t="s">
        <v>37</v>
      </c>
      <c r="Y23" s="12">
        <v>0.88</v>
      </c>
      <c r="Z23" t="s">
        <v>109</v>
      </c>
      <c r="AA23" s="17" t="s">
        <v>50</v>
      </c>
      <c r="AB23" s="4">
        <v>17.53</v>
      </c>
      <c r="AD23" t="s">
        <v>27</v>
      </c>
    </row>
    <row r="24" spans="1:30" x14ac:dyDescent="0.25">
      <c r="A24" s="2">
        <v>44627</v>
      </c>
      <c r="B24" s="2" t="s">
        <v>130</v>
      </c>
      <c r="C24" s="4" t="s">
        <v>73</v>
      </c>
      <c r="W24" s="11" t="s">
        <v>218</v>
      </c>
      <c r="X24" t="s">
        <v>58</v>
      </c>
      <c r="Y24" s="12">
        <v>0.83</v>
      </c>
      <c r="Z24" t="s">
        <v>219</v>
      </c>
      <c r="AA24" s="17">
        <v>4</v>
      </c>
      <c r="AB24" s="4">
        <v>17.54</v>
      </c>
      <c r="AC24" s="4" t="s">
        <v>196</v>
      </c>
      <c r="AD24" t="s">
        <v>27</v>
      </c>
    </row>
    <row r="25" spans="1:30" x14ac:dyDescent="0.25">
      <c r="A25" s="2">
        <v>44628</v>
      </c>
      <c r="B25" s="2" t="s">
        <v>131</v>
      </c>
      <c r="C25" s="23" t="s">
        <v>73</v>
      </c>
      <c r="W25" s="11" t="s">
        <v>220</v>
      </c>
      <c r="X25" t="s">
        <v>37</v>
      </c>
      <c r="Y25" s="12">
        <v>0.94</v>
      </c>
      <c r="Z25" t="s">
        <v>221</v>
      </c>
      <c r="AA25" s="17" t="s">
        <v>224</v>
      </c>
      <c r="AB25" s="4">
        <v>17.559999999999999</v>
      </c>
      <c r="AC25" s="4" t="s">
        <v>193</v>
      </c>
      <c r="AD25" t="s">
        <v>27</v>
      </c>
    </row>
    <row r="26" spans="1:30" x14ac:dyDescent="0.25">
      <c r="A26" s="2">
        <v>44629</v>
      </c>
      <c r="B26" s="2" t="s">
        <v>132</v>
      </c>
      <c r="C26" s="4">
        <v>18</v>
      </c>
      <c r="D26" s="4">
        <v>21.3</v>
      </c>
      <c r="E26">
        <v>52</v>
      </c>
      <c r="F26">
        <v>9</v>
      </c>
      <c r="G26">
        <v>2</v>
      </c>
      <c r="I26">
        <v>1</v>
      </c>
      <c r="J26">
        <v>13</v>
      </c>
      <c r="K26">
        <v>11</v>
      </c>
      <c r="O26">
        <v>9</v>
      </c>
      <c r="P26">
        <v>29</v>
      </c>
      <c r="R26">
        <v>5</v>
      </c>
      <c r="S26">
        <v>9</v>
      </c>
      <c r="U26">
        <v>1</v>
      </c>
      <c r="W26" s="11" t="s">
        <v>59</v>
      </c>
      <c r="X26" t="s">
        <v>37</v>
      </c>
      <c r="Y26" s="12">
        <v>0.95</v>
      </c>
      <c r="Z26" t="s">
        <v>223</v>
      </c>
      <c r="AA26" s="17" t="s">
        <v>224</v>
      </c>
      <c r="AB26" s="4">
        <v>17.579999999999998</v>
      </c>
      <c r="AD26" t="s">
        <v>222</v>
      </c>
    </row>
    <row r="27" spans="1:30" x14ac:dyDescent="0.25">
      <c r="A27" s="2">
        <v>44630</v>
      </c>
      <c r="B27" s="2" t="s">
        <v>133</v>
      </c>
      <c r="C27" s="4" t="s">
        <v>73</v>
      </c>
      <c r="E27">
        <v>7</v>
      </c>
      <c r="P27">
        <v>2</v>
      </c>
      <c r="W27" s="11" t="s">
        <v>218</v>
      </c>
      <c r="X27" t="s">
        <v>70</v>
      </c>
      <c r="Y27" s="12">
        <v>0.67</v>
      </c>
      <c r="Z27" t="s">
        <v>105</v>
      </c>
      <c r="AA27" s="17">
        <v>29.5</v>
      </c>
      <c r="AB27" s="4">
        <v>18</v>
      </c>
      <c r="AD27" t="s">
        <v>27</v>
      </c>
    </row>
    <row r="28" spans="1:30" x14ac:dyDescent="0.25">
      <c r="A28" s="2">
        <v>44631</v>
      </c>
      <c r="B28" s="2" t="s">
        <v>134</v>
      </c>
      <c r="C28" s="4" t="s">
        <v>73</v>
      </c>
      <c r="E28">
        <v>4</v>
      </c>
      <c r="W28" s="11" t="s">
        <v>169</v>
      </c>
      <c r="X28" t="s">
        <v>37</v>
      </c>
      <c r="Y28" s="12">
        <v>0.88</v>
      </c>
      <c r="Z28" t="s">
        <v>199</v>
      </c>
      <c r="AA28" s="21" t="s">
        <v>225</v>
      </c>
      <c r="AB28" s="4">
        <v>18.010000000000002</v>
      </c>
      <c r="AD28" t="s">
        <v>27</v>
      </c>
    </row>
    <row r="29" spans="1:30" x14ac:dyDescent="0.25">
      <c r="A29" s="2">
        <v>44632</v>
      </c>
      <c r="B29" s="2" t="s">
        <v>126</v>
      </c>
      <c r="C29" s="4">
        <v>18</v>
      </c>
      <c r="D29" s="4">
        <v>21.15</v>
      </c>
      <c r="E29">
        <v>33</v>
      </c>
      <c r="F29">
        <v>9</v>
      </c>
      <c r="G29">
        <v>4</v>
      </c>
      <c r="H29">
        <v>3</v>
      </c>
      <c r="I29">
        <v>2</v>
      </c>
      <c r="J29">
        <v>7</v>
      </c>
      <c r="K29">
        <v>7</v>
      </c>
      <c r="M29">
        <v>1</v>
      </c>
      <c r="N29">
        <v>2</v>
      </c>
      <c r="O29">
        <v>0</v>
      </c>
      <c r="P29">
        <v>4</v>
      </c>
      <c r="R29">
        <v>7</v>
      </c>
      <c r="S29">
        <v>8</v>
      </c>
      <c r="U29">
        <v>3</v>
      </c>
      <c r="W29" s="11" t="s">
        <v>123</v>
      </c>
      <c r="X29" t="s">
        <v>37</v>
      </c>
      <c r="Y29" s="12">
        <v>0.9</v>
      </c>
      <c r="Z29" t="s">
        <v>226</v>
      </c>
      <c r="AA29" s="17">
        <v>2</v>
      </c>
      <c r="AB29" s="4">
        <v>18.03</v>
      </c>
      <c r="AD29" t="s">
        <v>222</v>
      </c>
    </row>
    <row r="30" spans="1:30" x14ac:dyDescent="0.25">
      <c r="A30" s="2">
        <v>44633</v>
      </c>
      <c r="B30" s="2" t="s">
        <v>129</v>
      </c>
      <c r="C30" s="4">
        <v>18.149999999999999</v>
      </c>
      <c r="D30" s="4">
        <v>20.45</v>
      </c>
      <c r="E30">
        <v>58</v>
      </c>
      <c r="F30">
        <v>9</v>
      </c>
      <c r="G30">
        <v>6</v>
      </c>
      <c r="H30">
        <v>15</v>
      </c>
      <c r="I30">
        <v>2</v>
      </c>
      <c r="J30">
        <v>2</v>
      </c>
      <c r="K30">
        <v>2</v>
      </c>
      <c r="M30">
        <v>2</v>
      </c>
      <c r="N30">
        <v>1</v>
      </c>
      <c r="P30">
        <v>1</v>
      </c>
      <c r="U30">
        <v>1</v>
      </c>
      <c r="W30" s="11" t="s">
        <v>106</v>
      </c>
      <c r="X30" t="s">
        <v>37</v>
      </c>
      <c r="Y30" s="12">
        <v>0.78</v>
      </c>
      <c r="Z30" t="s">
        <v>95</v>
      </c>
      <c r="AA30" s="17">
        <v>3</v>
      </c>
      <c r="AB30" s="4">
        <v>18.05</v>
      </c>
      <c r="AD30" t="s">
        <v>227</v>
      </c>
    </row>
    <row r="31" spans="1:30" x14ac:dyDescent="0.25">
      <c r="A31" s="2">
        <v>44634</v>
      </c>
      <c r="B31" s="2" t="s">
        <v>130</v>
      </c>
      <c r="C31" s="4" t="s">
        <v>73</v>
      </c>
      <c r="W31" s="11" t="s">
        <v>142</v>
      </c>
      <c r="X31" t="s">
        <v>37</v>
      </c>
      <c r="Y31" s="12">
        <v>0.59</v>
      </c>
      <c r="Z31" t="s">
        <v>228</v>
      </c>
      <c r="AA31" s="17">
        <v>1</v>
      </c>
      <c r="AB31" s="4">
        <v>18.059999999999999</v>
      </c>
      <c r="AD31" t="s">
        <v>197</v>
      </c>
    </row>
    <row r="32" spans="1:30" x14ac:dyDescent="0.25">
      <c r="A32" s="2">
        <v>44635</v>
      </c>
      <c r="B32" s="2" t="s">
        <v>131</v>
      </c>
      <c r="C32" s="4" t="s">
        <v>73</v>
      </c>
      <c r="W32" s="11" t="s">
        <v>142</v>
      </c>
      <c r="X32" t="s">
        <v>37</v>
      </c>
      <c r="Y32" s="12">
        <v>0.89</v>
      </c>
      <c r="Z32" t="s">
        <v>229</v>
      </c>
      <c r="AA32" s="17">
        <v>0.5</v>
      </c>
      <c r="AB32" s="4">
        <v>18.079999999999998</v>
      </c>
      <c r="AC32" s="4" t="s">
        <v>192</v>
      </c>
      <c r="AD32" t="s">
        <v>227</v>
      </c>
    </row>
    <row r="33" spans="1:30" x14ac:dyDescent="0.25">
      <c r="A33" s="2">
        <v>44636</v>
      </c>
      <c r="B33" s="2" t="s">
        <v>132</v>
      </c>
      <c r="C33" s="4">
        <v>18.3</v>
      </c>
      <c r="D33" s="4">
        <v>21.3</v>
      </c>
      <c r="E33">
        <v>44</v>
      </c>
      <c r="F33">
        <v>10</v>
      </c>
      <c r="G33">
        <v>24</v>
      </c>
      <c r="H33">
        <v>42</v>
      </c>
      <c r="I33">
        <v>2</v>
      </c>
      <c r="J33">
        <v>5</v>
      </c>
      <c r="M33">
        <v>4</v>
      </c>
      <c r="V33">
        <v>3</v>
      </c>
      <c r="W33" s="11" t="s">
        <v>106</v>
      </c>
      <c r="X33" t="s">
        <v>37</v>
      </c>
      <c r="Y33" s="12">
        <v>0.75</v>
      </c>
      <c r="Z33" t="s">
        <v>230</v>
      </c>
      <c r="AA33" s="17">
        <v>7</v>
      </c>
      <c r="AB33" s="4">
        <v>18.100000000000001</v>
      </c>
      <c r="AD33" t="s">
        <v>231</v>
      </c>
    </row>
    <row r="34" spans="1:30" x14ac:dyDescent="0.25">
      <c r="A34" s="2">
        <v>44637</v>
      </c>
      <c r="B34" s="2" t="s">
        <v>133</v>
      </c>
      <c r="C34" s="4">
        <v>18.3</v>
      </c>
      <c r="D34" s="4">
        <v>21</v>
      </c>
      <c r="E34">
        <v>32</v>
      </c>
      <c r="F34">
        <v>8</v>
      </c>
      <c r="G34">
        <v>34</v>
      </c>
      <c r="I34">
        <v>3</v>
      </c>
      <c r="M34">
        <v>4</v>
      </c>
      <c r="U34">
        <v>1</v>
      </c>
      <c r="V34">
        <v>1</v>
      </c>
      <c r="W34" s="11" t="s">
        <v>106</v>
      </c>
      <c r="X34" t="s">
        <v>37</v>
      </c>
      <c r="Y34" s="12">
        <v>0.78</v>
      </c>
      <c r="Z34" t="s">
        <v>178</v>
      </c>
      <c r="AA34" s="17">
        <v>1</v>
      </c>
      <c r="AB34" s="4">
        <v>18.12</v>
      </c>
      <c r="AD34" t="s">
        <v>232</v>
      </c>
    </row>
    <row r="35" spans="1:30" x14ac:dyDescent="0.25">
      <c r="A35" s="2">
        <v>44638</v>
      </c>
      <c r="B35" s="2" t="s">
        <v>134</v>
      </c>
      <c r="C35" s="4">
        <v>18.3</v>
      </c>
      <c r="D35" s="4">
        <v>22</v>
      </c>
      <c r="E35">
        <v>21</v>
      </c>
      <c r="F35">
        <v>3</v>
      </c>
      <c r="G35">
        <v>12</v>
      </c>
      <c r="H35">
        <v>19</v>
      </c>
      <c r="I35">
        <v>5</v>
      </c>
      <c r="M35">
        <v>5</v>
      </c>
      <c r="V35">
        <v>2</v>
      </c>
      <c r="W35" s="11">
        <v>10</v>
      </c>
      <c r="X35" t="s">
        <v>70</v>
      </c>
      <c r="Y35" s="12">
        <v>0.84</v>
      </c>
      <c r="Z35" t="s">
        <v>233</v>
      </c>
      <c r="AA35" s="17">
        <v>6</v>
      </c>
      <c r="AB35" s="4">
        <v>18.13</v>
      </c>
    </row>
    <row r="36" spans="1:30" x14ac:dyDescent="0.25">
      <c r="A36" s="2">
        <v>44639</v>
      </c>
      <c r="B36" s="2" t="s">
        <v>126</v>
      </c>
      <c r="C36" s="4">
        <v>18.350000000000001</v>
      </c>
      <c r="D36" s="4">
        <v>20</v>
      </c>
      <c r="E36">
        <v>8</v>
      </c>
      <c r="U36">
        <v>1</v>
      </c>
      <c r="V36">
        <v>1</v>
      </c>
      <c r="W36" s="11" t="s">
        <v>59</v>
      </c>
      <c r="X36" t="s">
        <v>37</v>
      </c>
      <c r="Y36" s="12">
        <v>0.67</v>
      </c>
      <c r="Z36" t="s">
        <v>234</v>
      </c>
      <c r="AA36" s="17">
        <v>10.5</v>
      </c>
      <c r="AB36" s="4">
        <v>18.149999999999999</v>
      </c>
      <c r="AD36" t="s">
        <v>236</v>
      </c>
    </row>
    <row r="37" spans="1:30" x14ac:dyDescent="0.25">
      <c r="A37" s="2">
        <v>44640</v>
      </c>
      <c r="B37" s="2" t="s">
        <v>129</v>
      </c>
      <c r="C37" s="4">
        <v>18.350000000000001</v>
      </c>
      <c r="E37">
        <v>14</v>
      </c>
      <c r="F37">
        <v>4</v>
      </c>
      <c r="G37">
        <v>9</v>
      </c>
      <c r="J37">
        <v>4</v>
      </c>
      <c r="L37">
        <v>1</v>
      </c>
      <c r="V37">
        <v>5</v>
      </c>
      <c r="W37" s="11" t="s">
        <v>106</v>
      </c>
      <c r="X37" t="s">
        <v>37</v>
      </c>
      <c r="Y37" s="12">
        <v>0.92</v>
      </c>
      <c r="Z37" t="s">
        <v>223</v>
      </c>
      <c r="AA37" s="17" t="s">
        <v>50</v>
      </c>
      <c r="AB37" s="4">
        <v>18.170000000000002</v>
      </c>
      <c r="AD37" t="s">
        <v>231</v>
      </c>
    </row>
    <row r="38" spans="1:30" x14ac:dyDescent="0.25">
      <c r="A38" s="2">
        <v>44641</v>
      </c>
      <c r="B38" s="2" t="s">
        <v>130</v>
      </c>
      <c r="C38" s="4">
        <v>18.45</v>
      </c>
      <c r="D38" s="4">
        <v>21</v>
      </c>
      <c r="E38">
        <v>46</v>
      </c>
      <c r="F38">
        <v>16</v>
      </c>
      <c r="G38">
        <v>8</v>
      </c>
      <c r="I38">
        <v>2</v>
      </c>
      <c r="M38">
        <v>1</v>
      </c>
      <c r="W38" s="11" t="s">
        <v>106</v>
      </c>
      <c r="X38" t="s">
        <v>37</v>
      </c>
      <c r="Y38" s="12">
        <v>0.72</v>
      </c>
      <c r="Z38" t="s">
        <v>235</v>
      </c>
      <c r="AA38" s="17">
        <v>4.5</v>
      </c>
      <c r="AB38" s="4">
        <v>18.18</v>
      </c>
      <c r="AC38" s="4" t="s">
        <v>194</v>
      </c>
      <c r="AD38" t="s">
        <v>231</v>
      </c>
    </row>
    <row r="39" spans="1:30" x14ac:dyDescent="0.25">
      <c r="A39" s="2">
        <v>44642</v>
      </c>
      <c r="B39" s="2" t="s">
        <v>131</v>
      </c>
      <c r="C39" s="4">
        <v>18.45</v>
      </c>
      <c r="D39" s="4">
        <v>21</v>
      </c>
      <c r="E39">
        <v>39</v>
      </c>
      <c r="F39">
        <v>34</v>
      </c>
      <c r="H39">
        <v>18</v>
      </c>
      <c r="I39">
        <v>20</v>
      </c>
      <c r="P39">
        <v>1</v>
      </c>
      <c r="S39">
        <v>1</v>
      </c>
      <c r="W39" s="11" t="s">
        <v>106</v>
      </c>
      <c r="X39" t="s">
        <v>37</v>
      </c>
      <c r="Y39" s="12">
        <v>0.78</v>
      </c>
      <c r="Z39" t="s">
        <v>226</v>
      </c>
      <c r="AA39" s="17">
        <v>6.5</v>
      </c>
      <c r="AB39" s="4">
        <v>18.2</v>
      </c>
      <c r="AC39" s="4" t="s">
        <v>51</v>
      </c>
      <c r="AD39" t="s">
        <v>239</v>
      </c>
    </row>
    <row r="40" spans="1:30" x14ac:dyDescent="0.25">
      <c r="A40" s="2">
        <v>44643</v>
      </c>
      <c r="B40" s="2" t="s">
        <v>132</v>
      </c>
      <c r="C40" s="4">
        <v>18.3</v>
      </c>
      <c r="D40" s="4">
        <v>20.45</v>
      </c>
      <c r="E40">
        <v>19</v>
      </c>
      <c r="F40">
        <v>10</v>
      </c>
      <c r="G40">
        <v>1</v>
      </c>
      <c r="I40">
        <v>2</v>
      </c>
      <c r="P40">
        <v>1</v>
      </c>
      <c r="R40">
        <v>1</v>
      </c>
      <c r="T40">
        <v>1</v>
      </c>
      <c r="W40" s="11" t="s">
        <v>123</v>
      </c>
      <c r="X40" t="s">
        <v>37</v>
      </c>
      <c r="Y40" s="12">
        <v>0.92</v>
      </c>
      <c r="Z40" t="s">
        <v>237</v>
      </c>
      <c r="AA40" s="17">
        <v>9</v>
      </c>
      <c r="AB40" s="4">
        <v>18.22</v>
      </c>
      <c r="AD40" t="s">
        <v>238</v>
      </c>
    </row>
    <row r="41" spans="1:30" x14ac:dyDescent="0.25">
      <c r="A41" s="2">
        <v>44644</v>
      </c>
      <c r="B41" s="2" t="s">
        <v>133</v>
      </c>
      <c r="C41" s="4">
        <v>18.45</v>
      </c>
      <c r="D41" s="4">
        <v>20.2</v>
      </c>
      <c r="E41">
        <v>10</v>
      </c>
      <c r="F41">
        <v>3</v>
      </c>
      <c r="G41">
        <v>1</v>
      </c>
      <c r="H41">
        <v>4</v>
      </c>
      <c r="W41" s="11" t="s">
        <v>59</v>
      </c>
      <c r="X41" t="s">
        <v>70</v>
      </c>
      <c r="Y41" s="12">
        <v>0.74</v>
      </c>
      <c r="Z41" t="s">
        <v>240</v>
      </c>
      <c r="AA41" s="17">
        <v>8</v>
      </c>
      <c r="AB41" s="4">
        <v>18.23</v>
      </c>
      <c r="AD41" t="s">
        <v>241</v>
      </c>
    </row>
    <row r="42" spans="1:30" x14ac:dyDescent="0.25">
      <c r="A42" s="2">
        <v>44645</v>
      </c>
      <c r="B42" s="2" t="s">
        <v>134</v>
      </c>
      <c r="C42" s="4">
        <v>18.45</v>
      </c>
      <c r="D42" s="4">
        <v>22.15</v>
      </c>
      <c r="E42">
        <v>13</v>
      </c>
      <c r="F42">
        <v>3</v>
      </c>
      <c r="G42">
        <v>1</v>
      </c>
      <c r="I42">
        <v>1</v>
      </c>
      <c r="M42">
        <v>5</v>
      </c>
      <c r="S42">
        <v>1</v>
      </c>
      <c r="W42" s="11" t="s">
        <v>123</v>
      </c>
      <c r="X42" t="s">
        <v>37</v>
      </c>
      <c r="Y42" s="12">
        <v>0.65</v>
      </c>
      <c r="Z42" t="s">
        <v>150</v>
      </c>
      <c r="AA42" s="17">
        <v>7</v>
      </c>
      <c r="AB42" s="4">
        <v>18.25</v>
      </c>
      <c r="AD42" t="s">
        <v>242</v>
      </c>
    </row>
    <row r="43" spans="1:30" x14ac:dyDescent="0.25">
      <c r="A43" s="2"/>
      <c r="B43" s="2"/>
    </row>
    <row r="45" spans="1:30" x14ac:dyDescent="0.25">
      <c r="A45" s="7" t="s">
        <v>18</v>
      </c>
      <c r="B45" s="7"/>
      <c r="E45">
        <f>SUM(E2:E44)</f>
        <v>418</v>
      </c>
      <c r="F45">
        <f t="shared" ref="F45:V45" si="0">SUM(F2:F44)</f>
        <v>122</v>
      </c>
      <c r="G45">
        <f t="shared" si="0"/>
        <v>103</v>
      </c>
      <c r="H45">
        <f t="shared" si="0"/>
        <v>102</v>
      </c>
      <c r="I45">
        <f t="shared" si="0"/>
        <v>41</v>
      </c>
      <c r="J45">
        <f t="shared" si="0"/>
        <v>31</v>
      </c>
      <c r="K45">
        <f t="shared" si="0"/>
        <v>20</v>
      </c>
      <c r="L45">
        <f t="shared" si="0"/>
        <v>1</v>
      </c>
      <c r="M45">
        <f t="shared" si="0"/>
        <v>22</v>
      </c>
      <c r="N45">
        <f t="shared" si="0"/>
        <v>3</v>
      </c>
      <c r="O45">
        <f t="shared" si="0"/>
        <v>12</v>
      </c>
      <c r="P45">
        <f t="shared" si="0"/>
        <v>44</v>
      </c>
      <c r="Q45">
        <f t="shared" si="0"/>
        <v>0</v>
      </c>
      <c r="R45">
        <f t="shared" si="0"/>
        <v>13</v>
      </c>
      <c r="S45">
        <f t="shared" si="0"/>
        <v>20</v>
      </c>
      <c r="T45">
        <f t="shared" si="0"/>
        <v>4</v>
      </c>
      <c r="U45">
        <f t="shared" si="0"/>
        <v>9</v>
      </c>
      <c r="V45">
        <f t="shared" si="0"/>
        <v>12</v>
      </c>
    </row>
    <row r="46" spans="1:30" s="17" customFormat="1" x14ac:dyDescent="0.25">
      <c r="A46" t="s">
        <v>19</v>
      </c>
      <c r="B46"/>
      <c r="C46" s="4"/>
      <c r="D46" s="5">
        <f>+E45+F45+H45+(G45*2)</f>
        <v>848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 s="11"/>
      <c r="X46"/>
      <c r="Y46" s="13"/>
      <c r="Z46"/>
      <c r="AB46" s="4"/>
      <c r="AC46" s="5"/>
    </row>
    <row r="47" spans="1:30" s="17" customFormat="1" x14ac:dyDescent="0.25">
      <c r="A47" t="s">
        <v>20</v>
      </c>
      <c r="B47"/>
      <c r="C47" s="4"/>
      <c r="D47" s="5">
        <f>+J45+K45+(L45*2)+M45</f>
        <v>75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 s="11"/>
      <c r="X47"/>
      <c r="Y47" s="13"/>
      <c r="Z47"/>
      <c r="AB47" s="4"/>
      <c r="AC47" s="5"/>
    </row>
    <row r="48" spans="1:30" s="17" customFormat="1" x14ac:dyDescent="0.25">
      <c r="A48" t="s">
        <v>21</v>
      </c>
      <c r="B48"/>
      <c r="C48" s="4"/>
      <c r="D48" s="5">
        <f>+O45+P45+Q45</f>
        <v>56</v>
      </c>
      <c r="E48" t="s">
        <v>187</v>
      </c>
      <c r="G48"/>
      <c r="H48"/>
      <c r="J48"/>
      <c r="K48"/>
      <c r="L48"/>
      <c r="M48"/>
      <c r="N48"/>
      <c r="O48"/>
      <c r="P48"/>
      <c r="Q48"/>
      <c r="R48"/>
      <c r="S48"/>
      <c r="T48"/>
      <c r="U48"/>
      <c r="V48"/>
      <c r="W48" s="11"/>
      <c r="X48"/>
      <c r="Y48" s="13"/>
      <c r="Z48"/>
      <c r="AB48" s="4"/>
      <c r="AC48" s="5"/>
    </row>
    <row r="49" spans="1:29" s="17" customFormat="1" x14ac:dyDescent="0.25">
      <c r="A49" t="s">
        <v>22</v>
      </c>
      <c r="B49"/>
      <c r="C49" s="4"/>
      <c r="D49" s="5">
        <f>+R45+S45+T45</f>
        <v>37</v>
      </c>
      <c r="E49" t="s">
        <v>188</v>
      </c>
      <c r="F49"/>
      <c r="G49"/>
      <c r="H49" s="6">
        <f>D48+D49+D50</f>
        <v>105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 s="11"/>
      <c r="X49"/>
      <c r="Y49" s="13"/>
      <c r="Z49"/>
      <c r="AB49" s="4"/>
      <c r="AC49" s="5"/>
    </row>
    <row r="50" spans="1:29" s="17" customFormat="1" x14ac:dyDescent="0.25">
      <c r="A50" t="s">
        <v>23</v>
      </c>
      <c r="B50"/>
      <c r="C50" s="4"/>
      <c r="D50" s="5">
        <f>V45</f>
        <v>12</v>
      </c>
      <c r="E50" t="s">
        <v>187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 s="11"/>
      <c r="X50"/>
      <c r="Y50" s="13"/>
      <c r="Z50"/>
      <c r="AB50" s="4"/>
      <c r="AC50" s="5"/>
    </row>
    <row r="51" spans="1:29" s="17" customFormat="1" x14ac:dyDescent="0.25">
      <c r="A51" s="20" t="s">
        <v>189</v>
      </c>
      <c r="B51"/>
      <c r="C51" s="4"/>
      <c r="D51" s="19">
        <f>D46+D47+D48+D49+D50</f>
        <v>1028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 s="11"/>
      <c r="X51"/>
      <c r="Y51" s="13"/>
      <c r="Z51"/>
      <c r="AB51" s="4"/>
      <c r="AC51" s="5"/>
    </row>
    <row r="52" spans="1:29" s="17" customFormat="1" x14ac:dyDescent="0.25">
      <c r="A52" t="s">
        <v>24</v>
      </c>
      <c r="B52"/>
      <c r="C52" s="4"/>
      <c r="D52" s="5">
        <f>I45+N45+U45</f>
        <v>53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 s="11"/>
      <c r="X52"/>
      <c r="Y52" s="13"/>
      <c r="Z52"/>
      <c r="AB52" s="4"/>
      <c r="AC52" s="5"/>
    </row>
    <row r="53" spans="1:29" s="17" customFormat="1" x14ac:dyDescent="0.25">
      <c r="A53"/>
      <c r="B53"/>
      <c r="C53" s="4"/>
      <c r="D53" s="5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 s="11"/>
      <c r="X53"/>
      <c r="Y53" s="13"/>
      <c r="Z53"/>
      <c r="AB53" s="4"/>
      <c r="AC53" s="5"/>
    </row>
    <row r="54" spans="1:29" s="17" customFormat="1" x14ac:dyDescent="0.25">
      <c r="A54" s="21" t="s">
        <v>191</v>
      </c>
      <c r="B54" s="21"/>
      <c r="C54" s="21"/>
      <c r="E54"/>
      <c r="F54" s="6">
        <f>SUM(D51+D52)</f>
        <v>1081</v>
      </c>
      <c r="G54"/>
      <c r="H54"/>
      <c r="J54"/>
      <c r="K54"/>
      <c r="L54"/>
      <c r="M54"/>
      <c r="N54"/>
      <c r="O54"/>
      <c r="P54"/>
      <c r="Q54"/>
      <c r="R54"/>
      <c r="S54"/>
      <c r="T54"/>
      <c r="U54"/>
      <c r="V54"/>
      <c r="W54" s="11"/>
      <c r="X54"/>
      <c r="Y54" s="13"/>
      <c r="Z54"/>
      <c r="AB54" s="4"/>
      <c r="AC54" s="6"/>
    </row>
    <row r="56" spans="1:29" x14ac:dyDescent="0.25">
      <c r="A56" s="22" t="s">
        <v>204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EF07A-1487-48FA-89C1-AEC807E90AB6}">
  <dimension ref="A1:T69"/>
  <sheetViews>
    <sheetView zoomScale="90" zoomScaleNormal="90" workbookViewId="0">
      <pane ySplit="1" topLeftCell="A29" activePane="bottomLeft" state="frozen"/>
      <selection pane="bottomLeft" activeCell="G41" sqref="G41"/>
    </sheetView>
  </sheetViews>
  <sheetFormatPr defaultRowHeight="15" x14ac:dyDescent="0.25"/>
  <cols>
    <col min="3" max="3" width="5" customWidth="1"/>
    <col min="4" max="4" width="4.42578125" bestFit="1" customWidth="1"/>
    <col min="5" max="5" width="5.28515625" customWidth="1"/>
    <col min="6" max="6" width="4.140625" customWidth="1"/>
    <col min="7" max="7" width="4.42578125" bestFit="1" customWidth="1"/>
    <col min="8" max="20" width="4.140625" customWidth="1"/>
  </cols>
  <sheetData>
    <row r="1" spans="1:20" s="1" customFormat="1" ht="115.15" customHeight="1" x14ac:dyDescent="0.25">
      <c r="C1" s="1" t="s">
        <v>0</v>
      </c>
      <c r="D1" s="1" t="s">
        <v>1</v>
      </c>
      <c r="E1" s="1" t="s">
        <v>2</v>
      </c>
      <c r="F1" s="1" t="s">
        <v>13</v>
      </c>
      <c r="G1" s="1" t="s">
        <v>33</v>
      </c>
      <c r="H1" s="1" t="s">
        <v>3</v>
      </c>
      <c r="I1" s="1" t="s">
        <v>4</v>
      </c>
      <c r="J1" s="1" t="s">
        <v>5</v>
      </c>
      <c r="K1" s="1" t="s">
        <v>12</v>
      </c>
      <c r="L1" s="1" t="s">
        <v>46</v>
      </c>
      <c r="M1" s="1" t="s">
        <v>6</v>
      </c>
      <c r="N1" s="1" t="s">
        <v>7</v>
      </c>
      <c r="O1" s="1" t="s">
        <v>16</v>
      </c>
      <c r="P1" s="1" t="s">
        <v>8</v>
      </c>
      <c r="Q1" s="1" t="s">
        <v>9</v>
      </c>
      <c r="R1" s="1" t="s">
        <v>17</v>
      </c>
      <c r="S1" s="1" t="s">
        <v>175</v>
      </c>
      <c r="T1" s="1" t="s">
        <v>14</v>
      </c>
    </row>
    <row r="2" spans="1:20" s="1" customFormat="1" x14ac:dyDescent="0.25">
      <c r="A2" s="2">
        <v>45328</v>
      </c>
      <c r="B2" s="2" t="s">
        <v>130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1" customFormat="1" x14ac:dyDescent="0.25">
      <c r="A3" s="2">
        <v>45329</v>
      </c>
      <c r="B3" s="2" t="s">
        <v>131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1" customFormat="1" x14ac:dyDescent="0.25">
      <c r="A4" s="2">
        <v>45330</v>
      </c>
      <c r="B4" s="2" t="s">
        <v>132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1" customFormat="1" x14ac:dyDescent="0.25">
      <c r="A5" s="2">
        <v>45331</v>
      </c>
      <c r="B5" s="2" t="s">
        <v>133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" customFormat="1" x14ac:dyDescent="0.25">
      <c r="A6" s="2">
        <v>45332</v>
      </c>
      <c r="B6" s="2" t="s">
        <v>134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" customFormat="1" x14ac:dyDescent="0.25">
      <c r="A7" s="2">
        <v>45333</v>
      </c>
      <c r="B7" s="2" t="s">
        <v>126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" customFormat="1" x14ac:dyDescent="0.25">
      <c r="A8" s="2">
        <v>45334</v>
      </c>
      <c r="B8" s="2" t="s">
        <v>129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25">
      <c r="A9" s="2">
        <v>44605</v>
      </c>
      <c r="B9" s="2" t="s">
        <v>130</v>
      </c>
      <c r="G9">
        <v>40</v>
      </c>
    </row>
    <row r="10" spans="1:20" x14ac:dyDescent="0.25">
      <c r="A10" s="2">
        <v>44606</v>
      </c>
      <c r="B10" s="2" t="s">
        <v>131</v>
      </c>
      <c r="C10">
        <v>113</v>
      </c>
      <c r="D10">
        <v>17</v>
      </c>
      <c r="G10">
        <v>92</v>
      </c>
      <c r="S10">
        <v>5</v>
      </c>
    </row>
    <row r="11" spans="1:20" x14ac:dyDescent="0.25">
      <c r="A11" s="2">
        <v>44607</v>
      </c>
      <c r="B11" s="2" t="s">
        <v>132</v>
      </c>
      <c r="C11">
        <v>68</v>
      </c>
      <c r="D11">
        <v>23</v>
      </c>
      <c r="G11">
        <v>70</v>
      </c>
      <c r="H11">
        <v>2</v>
      </c>
      <c r="N11">
        <v>2</v>
      </c>
      <c r="S11">
        <v>4</v>
      </c>
    </row>
    <row r="12" spans="1:20" x14ac:dyDescent="0.25">
      <c r="A12" s="2">
        <v>44608</v>
      </c>
      <c r="B12" s="2" t="s">
        <v>133</v>
      </c>
      <c r="C12">
        <v>58</v>
      </c>
      <c r="D12">
        <v>11</v>
      </c>
      <c r="G12">
        <v>28</v>
      </c>
      <c r="N12">
        <v>1</v>
      </c>
    </row>
    <row r="13" spans="1:20" x14ac:dyDescent="0.25">
      <c r="A13" s="2">
        <v>44609</v>
      </c>
      <c r="B13" s="2" t="s">
        <v>134</v>
      </c>
      <c r="C13">
        <v>39</v>
      </c>
      <c r="D13">
        <v>7</v>
      </c>
      <c r="G13">
        <v>3</v>
      </c>
      <c r="M13">
        <v>1</v>
      </c>
      <c r="N13">
        <v>2</v>
      </c>
      <c r="S13">
        <v>1</v>
      </c>
    </row>
    <row r="14" spans="1:20" x14ac:dyDescent="0.25">
      <c r="A14" s="2">
        <v>44610</v>
      </c>
      <c r="B14" s="2" t="s">
        <v>126</v>
      </c>
      <c r="C14">
        <v>61</v>
      </c>
      <c r="D14">
        <v>8</v>
      </c>
      <c r="G14">
        <v>1</v>
      </c>
      <c r="N14">
        <v>1</v>
      </c>
    </row>
    <row r="15" spans="1:20" x14ac:dyDescent="0.25">
      <c r="A15" s="2">
        <v>44611</v>
      </c>
      <c r="B15" s="2" t="s">
        <v>129</v>
      </c>
      <c r="C15">
        <v>11</v>
      </c>
    </row>
    <row r="16" spans="1:20" x14ac:dyDescent="0.25">
      <c r="A16" s="2">
        <v>44612</v>
      </c>
      <c r="B16" s="2" t="s">
        <v>130</v>
      </c>
      <c r="C16">
        <v>8</v>
      </c>
      <c r="D16">
        <v>1</v>
      </c>
      <c r="F16">
        <v>5</v>
      </c>
      <c r="G16">
        <v>4</v>
      </c>
    </row>
    <row r="17" spans="1:19" x14ac:dyDescent="0.25">
      <c r="A17" s="2">
        <v>44613</v>
      </c>
      <c r="B17" s="2" t="s">
        <v>131</v>
      </c>
      <c r="C17">
        <v>31</v>
      </c>
      <c r="D17">
        <v>3</v>
      </c>
      <c r="F17">
        <v>4</v>
      </c>
      <c r="G17">
        <v>47</v>
      </c>
      <c r="N17">
        <v>1</v>
      </c>
      <c r="Q17">
        <v>2</v>
      </c>
      <c r="S17">
        <v>2</v>
      </c>
    </row>
    <row r="18" spans="1:19" x14ac:dyDescent="0.25">
      <c r="A18" s="2">
        <v>44614</v>
      </c>
      <c r="B18" s="2" t="s">
        <v>132</v>
      </c>
      <c r="C18" t="s">
        <v>73</v>
      </c>
    </row>
    <row r="19" spans="1:19" x14ac:dyDescent="0.25">
      <c r="A19" s="2">
        <v>44615</v>
      </c>
      <c r="B19" s="2" t="s">
        <v>133</v>
      </c>
      <c r="D19">
        <v>1</v>
      </c>
    </row>
    <row r="20" spans="1:19" x14ac:dyDescent="0.25">
      <c r="A20" s="2">
        <v>44616</v>
      </c>
      <c r="B20" s="2" t="s">
        <v>134</v>
      </c>
    </row>
    <row r="21" spans="1:19" x14ac:dyDescent="0.25">
      <c r="A21" s="2">
        <v>44617</v>
      </c>
      <c r="B21" s="2" t="s">
        <v>126</v>
      </c>
      <c r="C21" t="s">
        <v>298</v>
      </c>
    </row>
    <row r="22" spans="1:19" x14ac:dyDescent="0.25">
      <c r="A22" s="2">
        <v>44618</v>
      </c>
      <c r="B22" s="2" t="s">
        <v>129</v>
      </c>
    </row>
    <row r="23" spans="1:19" x14ac:dyDescent="0.25">
      <c r="A23" s="2">
        <v>44619</v>
      </c>
      <c r="B23" s="2" t="s">
        <v>130</v>
      </c>
    </row>
    <row r="24" spans="1:19" x14ac:dyDescent="0.25">
      <c r="A24" s="2">
        <v>44620</v>
      </c>
      <c r="B24" s="2" t="s">
        <v>131</v>
      </c>
    </row>
    <row r="25" spans="1:19" x14ac:dyDescent="0.25">
      <c r="A25" s="2">
        <v>45351</v>
      </c>
      <c r="B25" s="2" t="s">
        <v>132</v>
      </c>
      <c r="C25" t="s">
        <v>298</v>
      </c>
    </row>
    <row r="26" spans="1:19" x14ac:dyDescent="0.25">
      <c r="A26" s="2">
        <v>44621</v>
      </c>
      <c r="B26" s="2" t="s">
        <v>133</v>
      </c>
      <c r="C26" t="s">
        <v>298</v>
      </c>
    </row>
    <row r="27" spans="1:19" x14ac:dyDescent="0.25">
      <c r="A27" s="2">
        <v>44622</v>
      </c>
      <c r="B27" s="2" t="s">
        <v>134</v>
      </c>
      <c r="C27" t="s">
        <v>298</v>
      </c>
    </row>
    <row r="28" spans="1:19" x14ac:dyDescent="0.25">
      <c r="A28" s="2">
        <v>44623</v>
      </c>
      <c r="B28" s="2" t="s">
        <v>126</v>
      </c>
      <c r="C28" t="s">
        <v>298</v>
      </c>
    </row>
    <row r="29" spans="1:19" x14ac:dyDescent="0.25">
      <c r="A29" s="2">
        <v>44624</v>
      </c>
      <c r="B29" s="2" t="s">
        <v>129</v>
      </c>
      <c r="C29" t="s">
        <v>298</v>
      </c>
    </row>
    <row r="30" spans="1:19" x14ac:dyDescent="0.25">
      <c r="A30" s="2">
        <v>44625</v>
      </c>
      <c r="B30" s="2" t="s">
        <v>130</v>
      </c>
      <c r="C30" t="s">
        <v>298</v>
      </c>
    </row>
    <row r="31" spans="1:19" x14ac:dyDescent="0.25">
      <c r="A31" s="2">
        <v>44626</v>
      </c>
      <c r="B31" s="2" t="s">
        <v>131</v>
      </c>
      <c r="C31" t="s">
        <v>298</v>
      </c>
    </row>
    <row r="32" spans="1:19" x14ac:dyDescent="0.25">
      <c r="A32" s="2">
        <v>44627</v>
      </c>
      <c r="B32" s="2" t="s">
        <v>132</v>
      </c>
      <c r="C32" t="s">
        <v>298</v>
      </c>
    </row>
    <row r="33" spans="1:20" x14ac:dyDescent="0.25">
      <c r="A33" s="2">
        <v>44628</v>
      </c>
      <c r="B33" s="2" t="s">
        <v>133</v>
      </c>
    </row>
    <row r="34" spans="1:20" x14ac:dyDescent="0.25">
      <c r="A34" s="2">
        <v>44629</v>
      </c>
      <c r="B34" s="2" t="s">
        <v>134</v>
      </c>
    </row>
    <row r="35" spans="1:20" x14ac:dyDescent="0.25">
      <c r="A35" s="2">
        <v>44630</v>
      </c>
      <c r="B35" s="2" t="s">
        <v>126</v>
      </c>
      <c r="C35">
        <v>1</v>
      </c>
    </row>
    <row r="36" spans="1:20" x14ac:dyDescent="0.25">
      <c r="A36" s="2">
        <v>44631</v>
      </c>
      <c r="B36" s="2" t="s">
        <v>129</v>
      </c>
    </row>
    <row r="37" spans="1:20" x14ac:dyDescent="0.25">
      <c r="A37" s="2">
        <v>44632</v>
      </c>
      <c r="B37" s="2" t="s">
        <v>130</v>
      </c>
      <c r="C37">
        <v>7</v>
      </c>
      <c r="D37">
        <v>1</v>
      </c>
      <c r="G37">
        <v>1</v>
      </c>
      <c r="T37">
        <v>1</v>
      </c>
    </row>
    <row r="38" spans="1:20" x14ac:dyDescent="0.25">
      <c r="A38" s="2">
        <v>44633</v>
      </c>
      <c r="B38" s="2" t="s">
        <v>131</v>
      </c>
      <c r="C38" t="s">
        <v>298</v>
      </c>
    </row>
    <row r="39" spans="1:20" x14ac:dyDescent="0.25">
      <c r="A39" s="2">
        <v>44634</v>
      </c>
      <c r="B39" s="2" t="s">
        <v>132</v>
      </c>
      <c r="C39">
        <v>1</v>
      </c>
      <c r="G39">
        <v>11</v>
      </c>
      <c r="T39">
        <v>2</v>
      </c>
    </row>
    <row r="40" spans="1:20" x14ac:dyDescent="0.25">
      <c r="A40" s="2">
        <v>44635</v>
      </c>
      <c r="B40" s="2" t="s">
        <v>133</v>
      </c>
      <c r="C40">
        <v>1</v>
      </c>
      <c r="D40">
        <v>1</v>
      </c>
      <c r="N40">
        <v>1</v>
      </c>
    </row>
    <row r="41" spans="1:20" x14ac:dyDescent="0.25">
      <c r="A41" s="2">
        <v>44636</v>
      </c>
      <c r="B41" s="2" t="s">
        <v>134</v>
      </c>
      <c r="C41" t="s">
        <v>298</v>
      </c>
    </row>
    <row r="42" spans="1:20" x14ac:dyDescent="0.25">
      <c r="A42" s="2">
        <v>44637</v>
      </c>
      <c r="B42" s="2" t="s">
        <v>126</v>
      </c>
      <c r="C42">
        <v>3</v>
      </c>
      <c r="G42">
        <v>1</v>
      </c>
    </row>
    <row r="43" spans="1:20" x14ac:dyDescent="0.25">
      <c r="A43" s="2">
        <v>44638</v>
      </c>
      <c r="B43" s="2" t="s">
        <v>129</v>
      </c>
      <c r="C43" t="s">
        <v>298</v>
      </c>
    </row>
    <row r="44" spans="1:20" x14ac:dyDescent="0.25">
      <c r="A44" s="2">
        <v>44639</v>
      </c>
      <c r="B44" s="2" t="s">
        <v>244</v>
      </c>
      <c r="C44" t="s">
        <v>298</v>
      </c>
    </row>
    <row r="45" spans="1:20" x14ac:dyDescent="0.25">
      <c r="A45" s="2">
        <v>44640</v>
      </c>
      <c r="B45" s="2" t="s">
        <v>131</v>
      </c>
      <c r="C45" t="s">
        <v>298</v>
      </c>
    </row>
    <row r="46" spans="1:20" x14ac:dyDescent="0.25">
      <c r="A46" s="2">
        <v>44641</v>
      </c>
      <c r="B46" s="2" t="s">
        <v>132</v>
      </c>
      <c r="C46" t="s">
        <v>298</v>
      </c>
    </row>
    <row r="47" spans="1:20" x14ac:dyDescent="0.25">
      <c r="A47" s="2">
        <v>44642</v>
      </c>
      <c r="B47" s="2" t="s">
        <v>133</v>
      </c>
      <c r="C47" t="s">
        <v>298</v>
      </c>
    </row>
    <row r="48" spans="1:20" x14ac:dyDescent="0.25">
      <c r="A48" s="2">
        <v>44643</v>
      </c>
      <c r="B48" s="2" t="s">
        <v>134</v>
      </c>
      <c r="C48" t="s">
        <v>73</v>
      </c>
    </row>
    <row r="49" spans="1:20" x14ac:dyDescent="0.25">
      <c r="A49" s="2">
        <v>44644</v>
      </c>
      <c r="B49" s="2" t="s">
        <v>126</v>
      </c>
      <c r="C49" t="s">
        <v>73</v>
      </c>
    </row>
    <row r="50" spans="1:20" x14ac:dyDescent="0.25">
      <c r="A50" s="2">
        <v>44645</v>
      </c>
      <c r="B50" s="2" t="s">
        <v>129</v>
      </c>
      <c r="C50" t="s">
        <v>73</v>
      </c>
    </row>
    <row r="51" spans="1:20" x14ac:dyDescent="0.25">
      <c r="A51" s="2">
        <v>44646</v>
      </c>
      <c r="B51" s="2" t="s">
        <v>130</v>
      </c>
      <c r="C51">
        <v>2</v>
      </c>
      <c r="I51">
        <v>1</v>
      </c>
      <c r="L51">
        <v>1</v>
      </c>
    </row>
    <row r="52" spans="1:20" x14ac:dyDescent="0.25">
      <c r="A52" s="2">
        <v>44647</v>
      </c>
      <c r="B52" s="2" t="s">
        <v>131</v>
      </c>
      <c r="C52" t="s">
        <v>298</v>
      </c>
    </row>
    <row r="53" spans="1:20" x14ac:dyDescent="0.25">
      <c r="A53" s="2">
        <v>44648</v>
      </c>
      <c r="B53" s="2" t="s">
        <v>132</v>
      </c>
      <c r="C53" t="s">
        <v>298</v>
      </c>
    </row>
    <row r="54" spans="1:20" x14ac:dyDescent="0.25">
      <c r="A54" s="2">
        <v>44649</v>
      </c>
      <c r="B54" s="2" t="s">
        <v>133</v>
      </c>
      <c r="C54" t="s">
        <v>298</v>
      </c>
    </row>
    <row r="55" spans="1:20" x14ac:dyDescent="0.25">
      <c r="A55" s="2">
        <v>45381</v>
      </c>
      <c r="B55" s="2" t="s">
        <v>134</v>
      </c>
      <c r="C55" t="s">
        <v>298</v>
      </c>
    </row>
    <row r="56" spans="1:20" x14ac:dyDescent="0.25">
      <c r="A56" s="2"/>
      <c r="B56" s="2"/>
    </row>
    <row r="58" spans="1:20" x14ac:dyDescent="0.25">
      <c r="A58" s="7" t="s">
        <v>18</v>
      </c>
      <c r="B58" s="7"/>
      <c r="C58">
        <f>SUM(C2:C55)</f>
        <v>404</v>
      </c>
      <c r="D58">
        <f t="shared" ref="D58:T58" si="0">SUM(D2:D55)</f>
        <v>73</v>
      </c>
      <c r="E58">
        <f t="shared" si="0"/>
        <v>0</v>
      </c>
      <c r="F58">
        <f t="shared" si="0"/>
        <v>9</v>
      </c>
      <c r="G58">
        <f t="shared" si="0"/>
        <v>298</v>
      </c>
      <c r="H58">
        <f t="shared" si="0"/>
        <v>2</v>
      </c>
      <c r="I58">
        <f t="shared" si="0"/>
        <v>1</v>
      </c>
      <c r="J58">
        <f t="shared" si="0"/>
        <v>0</v>
      </c>
      <c r="K58">
        <f t="shared" si="0"/>
        <v>0</v>
      </c>
      <c r="L58">
        <f t="shared" si="0"/>
        <v>1</v>
      </c>
      <c r="M58">
        <f t="shared" si="0"/>
        <v>1</v>
      </c>
      <c r="N58">
        <f t="shared" si="0"/>
        <v>8</v>
      </c>
      <c r="O58">
        <f t="shared" si="0"/>
        <v>0</v>
      </c>
      <c r="P58">
        <f t="shared" si="0"/>
        <v>0</v>
      </c>
      <c r="Q58">
        <f t="shared" si="0"/>
        <v>2</v>
      </c>
      <c r="R58">
        <f t="shared" si="0"/>
        <v>0</v>
      </c>
      <c r="S58">
        <f t="shared" si="0"/>
        <v>12</v>
      </c>
      <c r="T58">
        <f t="shared" si="0"/>
        <v>3</v>
      </c>
    </row>
    <row r="59" spans="1:20" s="17" customFormat="1" x14ac:dyDescent="0.25">
      <c r="A59" t="s">
        <v>19</v>
      </c>
      <c r="B59"/>
      <c r="C59" s="5">
        <f>+C58+D58+F58+(E58*2)</f>
        <v>486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s="17" customFormat="1" x14ac:dyDescent="0.25">
      <c r="A60" t="s">
        <v>20</v>
      </c>
      <c r="B60"/>
      <c r="C60" s="5">
        <f>+H58+I58+(J58*2)+K58</f>
        <v>3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17" customFormat="1" x14ac:dyDescent="0.25">
      <c r="A61" t="s">
        <v>21</v>
      </c>
      <c r="B61"/>
      <c r="C61" s="5">
        <f>+M58+N58+O58</f>
        <v>9</v>
      </c>
      <c r="D61" t="s">
        <v>187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17" customFormat="1" x14ac:dyDescent="0.25">
      <c r="A62" t="s">
        <v>22</v>
      </c>
      <c r="B62"/>
      <c r="C62" s="5">
        <f>+P58+Q58+R58</f>
        <v>2</v>
      </c>
      <c r="D62" t="s">
        <v>188</v>
      </c>
      <c r="E62"/>
      <c r="F62"/>
      <c r="G62" s="6">
        <f>C61+C62+C63</f>
        <v>14</v>
      </c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17" customFormat="1" x14ac:dyDescent="0.25">
      <c r="A63" t="s">
        <v>23</v>
      </c>
      <c r="B63"/>
      <c r="C63" s="5">
        <f>T58</f>
        <v>3</v>
      </c>
      <c r="D63" t="s">
        <v>187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17" customFormat="1" x14ac:dyDescent="0.25">
      <c r="A64" s="20" t="s">
        <v>189</v>
      </c>
      <c r="B64"/>
      <c r="C64" s="19">
        <f>C59+C60+C61+C62+C63</f>
        <v>503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17" customFormat="1" x14ac:dyDescent="0.25">
      <c r="A65" t="s">
        <v>24</v>
      </c>
      <c r="B65"/>
      <c r="C65" s="5">
        <f>G58+L58+S58</f>
        <v>311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17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17" customFormat="1" x14ac:dyDescent="0.25">
      <c r="A67" s="21" t="s">
        <v>243</v>
      </c>
      <c r="B67" s="21"/>
      <c r="C67"/>
      <c r="D67" s="6">
        <f>SUM(C64+C65)</f>
        <v>814</v>
      </c>
      <c r="E67"/>
      <c r="F67"/>
      <c r="H67"/>
      <c r="I67"/>
      <c r="J67"/>
      <c r="K67"/>
      <c r="L67"/>
      <c r="M67"/>
      <c r="N67"/>
      <c r="O67"/>
      <c r="P67"/>
      <c r="Q67"/>
      <c r="R67"/>
      <c r="S67"/>
      <c r="T67"/>
    </row>
    <row r="69" spans="1:20" x14ac:dyDescent="0.25">
      <c r="A69" s="2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28A5-42F9-4EF9-9FE9-158B66634115}">
  <dimension ref="A1:U69"/>
  <sheetViews>
    <sheetView zoomScale="90" zoomScaleNormal="90" workbookViewId="0">
      <pane ySplit="1" topLeftCell="A32" activePane="bottomLeft" state="frozen"/>
      <selection pane="bottomLeft" activeCell="F42" sqref="F42"/>
    </sheetView>
  </sheetViews>
  <sheetFormatPr defaultRowHeight="15" x14ac:dyDescent="0.25"/>
  <cols>
    <col min="3" max="3" width="5" customWidth="1"/>
    <col min="4" max="4" width="4.42578125" bestFit="1" customWidth="1"/>
    <col min="5" max="5" width="5.28515625" customWidth="1"/>
    <col min="6" max="20" width="4.140625" customWidth="1"/>
  </cols>
  <sheetData>
    <row r="1" spans="1:20" s="1" customFormat="1" ht="115.15" customHeight="1" x14ac:dyDescent="0.25">
      <c r="C1" s="1" t="s">
        <v>0</v>
      </c>
      <c r="D1" s="1" t="s">
        <v>1</v>
      </c>
      <c r="E1" s="1" t="s">
        <v>2</v>
      </c>
      <c r="F1" s="1" t="s">
        <v>13</v>
      </c>
      <c r="G1" s="1" t="s">
        <v>33</v>
      </c>
      <c r="H1" s="1" t="s">
        <v>3</v>
      </c>
      <c r="I1" s="1" t="s">
        <v>4</v>
      </c>
      <c r="J1" s="1" t="s">
        <v>5</v>
      </c>
      <c r="K1" s="1" t="s">
        <v>12</v>
      </c>
      <c r="L1" s="1" t="s">
        <v>46</v>
      </c>
      <c r="M1" s="1" t="s">
        <v>6</v>
      </c>
      <c r="N1" s="1" t="s">
        <v>7</v>
      </c>
      <c r="O1" s="1" t="s">
        <v>16</v>
      </c>
      <c r="P1" s="1" t="s">
        <v>8</v>
      </c>
      <c r="Q1" s="1" t="s">
        <v>9</v>
      </c>
      <c r="R1" s="1" t="s">
        <v>17</v>
      </c>
      <c r="S1" s="1" t="s">
        <v>175</v>
      </c>
      <c r="T1" s="1" t="s">
        <v>14</v>
      </c>
    </row>
    <row r="2" spans="1:20" s="1" customFormat="1" x14ac:dyDescent="0.25">
      <c r="A2" s="2">
        <v>45328</v>
      </c>
      <c r="B2" s="2" t="s">
        <v>130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1" customFormat="1" x14ac:dyDescent="0.25">
      <c r="A3" s="2">
        <v>45329</v>
      </c>
      <c r="B3" s="2" t="s">
        <v>131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1" customFormat="1" x14ac:dyDescent="0.25">
      <c r="A4" s="2">
        <v>45330</v>
      </c>
      <c r="B4" s="2" t="s">
        <v>132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1" customFormat="1" x14ac:dyDescent="0.25">
      <c r="A5" s="2">
        <v>45331</v>
      </c>
      <c r="B5" s="2" t="s">
        <v>133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" customFormat="1" x14ac:dyDescent="0.25">
      <c r="A6" s="2">
        <v>45332</v>
      </c>
      <c r="B6" s="2" t="s">
        <v>134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" customFormat="1" x14ac:dyDescent="0.25">
      <c r="A7" s="2">
        <v>45333</v>
      </c>
      <c r="B7" s="2" t="s">
        <v>126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" customFormat="1" x14ac:dyDescent="0.25">
      <c r="A8" s="2">
        <v>45334</v>
      </c>
      <c r="B8" s="2" t="s">
        <v>129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x14ac:dyDescent="0.25">
      <c r="A9" s="2">
        <v>44605</v>
      </c>
      <c r="B9" s="2" t="s">
        <v>130</v>
      </c>
    </row>
    <row r="10" spans="1:20" x14ac:dyDescent="0.25">
      <c r="A10" s="2">
        <v>44606</v>
      </c>
      <c r="B10" s="2" t="s">
        <v>131</v>
      </c>
      <c r="C10">
        <v>40</v>
      </c>
      <c r="F10">
        <v>22</v>
      </c>
      <c r="G10">
        <v>55</v>
      </c>
      <c r="H10">
        <v>1</v>
      </c>
      <c r="I10">
        <v>1</v>
      </c>
      <c r="S10">
        <v>3</v>
      </c>
    </row>
    <row r="11" spans="1:20" x14ac:dyDescent="0.25">
      <c r="A11" s="2">
        <v>44607</v>
      </c>
      <c r="B11" s="2" t="s">
        <v>132</v>
      </c>
      <c r="C11">
        <v>66</v>
      </c>
      <c r="D11">
        <v>20</v>
      </c>
      <c r="G11">
        <v>13</v>
      </c>
    </row>
    <row r="12" spans="1:20" x14ac:dyDescent="0.25">
      <c r="A12" s="2">
        <v>44608</v>
      </c>
      <c r="B12" s="2" t="s">
        <v>133</v>
      </c>
    </row>
    <row r="13" spans="1:20" x14ac:dyDescent="0.25">
      <c r="A13" s="2">
        <v>44609</v>
      </c>
      <c r="B13" s="2" t="s">
        <v>134</v>
      </c>
      <c r="C13">
        <v>3</v>
      </c>
      <c r="G13">
        <v>3</v>
      </c>
    </row>
    <row r="14" spans="1:20" x14ac:dyDescent="0.25">
      <c r="A14" s="2">
        <v>44610</v>
      </c>
      <c r="B14" s="2" t="s">
        <v>126</v>
      </c>
      <c r="C14">
        <v>15</v>
      </c>
      <c r="E14">
        <v>1</v>
      </c>
      <c r="G14">
        <v>2</v>
      </c>
    </row>
    <row r="15" spans="1:20" x14ac:dyDescent="0.25">
      <c r="A15" s="2">
        <v>44611</v>
      </c>
      <c r="B15" s="2" t="s">
        <v>129</v>
      </c>
      <c r="C15">
        <v>1</v>
      </c>
      <c r="G15">
        <v>1</v>
      </c>
    </row>
    <row r="16" spans="1:20" x14ac:dyDescent="0.25">
      <c r="A16" s="2">
        <v>44612</v>
      </c>
      <c r="B16" s="2" t="s">
        <v>130</v>
      </c>
      <c r="G16">
        <v>1</v>
      </c>
    </row>
    <row r="17" spans="1:21" x14ac:dyDescent="0.25">
      <c r="A17" s="2">
        <v>44613</v>
      </c>
      <c r="B17" s="2" t="s">
        <v>131</v>
      </c>
      <c r="C17">
        <v>5</v>
      </c>
      <c r="D17">
        <v>4</v>
      </c>
      <c r="G17">
        <v>4</v>
      </c>
      <c r="K17">
        <v>2</v>
      </c>
    </row>
    <row r="18" spans="1:21" x14ac:dyDescent="0.25">
      <c r="A18" s="2">
        <v>44614</v>
      </c>
      <c r="B18" s="2" t="s">
        <v>132</v>
      </c>
      <c r="C18" t="s">
        <v>73</v>
      </c>
    </row>
    <row r="19" spans="1:21" x14ac:dyDescent="0.25">
      <c r="A19" s="2">
        <v>44615</v>
      </c>
      <c r="B19" s="2" t="s">
        <v>133</v>
      </c>
      <c r="U19" t="s">
        <v>298</v>
      </c>
    </row>
    <row r="20" spans="1:21" x14ac:dyDescent="0.25">
      <c r="A20" s="2">
        <v>44616</v>
      </c>
      <c r="B20" s="2" t="s">
        <v>134</v>
      </c>
    </row>
    <row r="21" spans="1:21" x14ac:dyDescent="0.25">
      <c r="A21" s="2">
        <v>44617</v>
      </c>
      <c r="B21" s="2" t="s">
        <v>126</v>
      </c>
    </row>
    <row r="22" spans="1:21" x14ac:dyDescent="0.25">
      <c r="A22" s="2">
        <v>44618</v>
      </c>
      <c r="B22" s="2" t="s">
        <v>129</v>
      </c>
    </row>
    <row r="23" spans="1:21" x14ac:dyDescent="0.25">
      <c r="A23" s="2">
        <v>44619</v>
      </c>
      <c r="B23" s="2" t="s">
        <v>130</v>
      </c>
    </row>
    <row r="24" spans="1:21" x14ac:dyDescent="0.25">
      <c r="A24" s="2">
        <v>44620</v>
      </c>
      <c r="B24" s="2" t="s">
        <v>131</v>
      </c>
      <c r="C24">
        <v>5</v>
      </c>
      <c r="E24">
        <v>2</v>
      </c>
      <c r="F24">
        <v>11</v>
      </c>
      <c r="G24">
        <v>6</v>
      </c>
    </row>
    <row r="25" spans="1:21" x14ac:dyDescent="0.25">
      <c r="A25" s="2">
        <v>45351</v>
      </c>
      <c r="B25" s="2" t="s">
        <v>132</v>
      </c>
      <c r="E25">
        <v>1</v>
      </c>
      <c r="F25">
        <v>2</v>
      </c>
    </row>
    <row r="26" spans="1:21" x14ac:dyDescent="0.25">
      <c r="A26" s="2">
        <v>44621</v>
      </c>
      <c r="B26" s="2" t="s">
        <v>133</v>
      </c>
      <c r="C26">
        <v>2</v>
      </c>
    </row>
    <row r="27" spans="1:21" x14ac:dyDescent="0.25">
      <c r="A27" s="2">
        <v>44622</v>
      </c>
      <c r="B27" s="2" t="s">
        <v>134</v>
      </c>
      <c r="C27" t="s">
        <v>73</v>
      </c>
      <c r="U27" t="s">
        <v>298</v>
      </c>
    </row>
    <row r="28" spans="1:21" x14ac:dyDescent="0.25">
      <c r="A28" s="2">
        <v>44623</v>
      </c>
      <c r="B28" s="2" t="s">
        <v>126</v>
      </c>
      <c r="C28" t="s">
        <v>73</v>
      </c>
    </row>
    <row r="29" spans="1:21" x14ac:dyDescent="0.25">
      <c r="A29" s="2">
        <v>44624</v>
      </c>
      <c r="B29" s="2" t="s">
        <v>129</v>
      </c>
      <c r="C29" t="s">
        <v>73</v>
      </c>
    </row>
    <row r="30" spans="1:21" x14ac:dyDescent="0.25">
      <c r="A30" s="2">
        <v>44625</v>
      </c>
      <c r="B30" s="2" t="s">
        <v>130</v>
      </c>
      <c r="C30" t="s">
        <v>73</v>
      </c>
    </row>
    <row r="31" spans="1:21" x14ac:dyDescent="0.25">
      <c r="A31" s="2">
        <v>44626</v>
      </c>
      <c r="B31" s="2" t="s">
        <v>131</v>
      </c>
      <c r="C31" t="s">
        <v>73</v>
      </c>
    </row>
    <row r="32" spans="1:21" x14ac:dyDescent="0.25">
      <c r="A32" s="2">
        <v>44627</v>
      </c>
      <c r="B32" s="2" t="s">
        <v>132</v>
      </c>
      <c r="C32" t="s">
        <v>73</v>
      </c>
    </row>
    <row r="33" spans="1:12" x14ac:dyDescent="0.25">
      <c r="A33" s="2">
        <v>44628</v>
      </c>
      <c r="B33" s="2" t="s">
        <v>133</v>
      </c>
      <c r="C33" t="s">
        <v>73</v>
      </c>
    </row>
    <row r="34" spans="1:12" x14ac:dyDescent="0.25">
      <c r="A34" s="2">
        <v>44629</v>
      </c>
      <c r="B34" s="2" t="s">
        <v>134</v>
      </c>
    </row>
    <row r="35" spans="1:12" x14ac:dyDescent="0.25">
      <c r="A35" s="2">
        <v>44630</v>
      </c>
      <c r="B35" s="2" t="s">
        <v>126</v>
      </c>
      <c r="C35">
        <v>4</v>
      </c>
      <c r="D35">
        <v>5</v>
      </c>
      <c r="E35">
        <v>1</v>
      </c>
    </row>
    <row r="36" spans="1:12" x14ac:dyDescent="0.25">
      <c r="A36" s="2">
        <v>44631</v>
      </c>
      <c r="B36" s="2" t="s">
        <v>129</v>
      </c>
      <c r="C36">
        <v>1</v>
      </c>
    </row>
    <row r="37" spans="1:12" x14ac:dyDescent="0.25">
      <c r="A37" s="2">
        <v>44632</v>
      </c>
      <c r="B37" s="2" t="s">
        <v>130</v>
      </c>
      <c r="C37">
        <v>6</v>
      </c>
      <c r="D37">
        <v>1</v>
      </c>
      <c r="E37">
        <v>1</v>
      </c>
      <c r="F37">
        <v>6</v>
      </c>
      <c r="G37">
        <v>1</v>
      </c>
      <c r="K37">
        <v>34</v>
      </c>
      <c r="L37">
        <v>1</v>
      </c>
    </row>
    <row r="38" spans="1:12" x14ac:dyDescent="0.25">
      <c r="A38" s="2">
        <v>44633</v>
      </c>
      <c r="B38" s="2" t="s">
        <v>131</v>
      </c>
      <c r="C38">
        <v>1</v>
      </c>
      <c r="F38">
        <v>1</v>
      </c>
    </row>
    <row r="39" spans="1:12" x14ac:dyDescent="0.25">
      <c r="A39" s="2">
        <v>44634</v>
      </c>
      <c r="B39" s="2" t="s">
        <v>132</v>
      </c>
      <c r="C39">
        <v>4</v>
      </c>
      <c r="F39">
        <v>3</v>
      </c>
      <c r="G39">
        <v>5</v>
      </c>
      <c r="K39">
        <v>34</v>
      </c>
      <c r="L39">
        <v>2</v>
      </c>
    </row>
    <row r="40" spans="1:12" x14ac:dyDescent="0.25">
      <c r="A40" s="2">
        <v>44635</v>
      </c>
      <c r="B40" s="2" t="s">
        <v>133</v>
      </c>
      <c r="D40">
        <v>2</v>
      </c>
    </row>
    <row r="41" spans="1:12" x14ac:dyDescent="0.25">
      <c r="A41" s="2">
        <v>44636</v>
      </c>
      <c r="B41" s="2" t="s">
        <v>134</v>
      </c>
      <c r="D41">
        <v>1</v>
      </c>
      <c r="G41">
        <v>1</v>
      </c>
    </row>
    <row r="42" spans="1:12" x14ac:dyDescent="0.25">
      <c r="A42" s="2">
        <v>44637</v>
      </c>
      <c r="B42" s="2" t="s">
        <v>126</v>
      </c>
      <c r="C42">
        <v>1</v>
      </c>
      <c r="E42">
        <v>1</v>
      </c>
    </row>
    <row r="43" spans="1:12" x14ac:dyDescent="0.25">
      <c r="A43" s="2">
        <v>44638</v>
      </c>
      <c r="B43" s="2" t="s">
        <v>129</v>
      </c>
      <c r="C43">
        <v>2</v>
      </c>
    </row>
    <row r="44" spans="1:12" x14ac:dyDescent="0.25">
      <c r="A44" s="2">
        <v>44639</v>
      </c>
      <c r="B44" s="2" t="s">
        <v>244</v>
      </c>
      <c r="C44">
        <v>1</v>
      </c>
      <c r="D44">
        <v>1</v>
      </c>
      <c r="E44">
        <v>1</v>
      </c>
    </row>
    <row r="45" spans="1:12" x14ac:dyDescent="0.25">
      <c r="A45" s="2">
        <v>44640</v>
      </c>
      <c r="B45" s="2" t="s">
        <v>131</v>
      </c>
      <c r="C45">
        <v>2</v>
      </c>
    </row>
    <row r="46" spans="1:12" x14ac:dyDescent="0.25">
      <c r="A46" s="2">
        <v>44641</v>
      </c>
      <c r="B46" s="2" t="s">
        <v>132</v>
      </c>
      <c r="C46" t="s">
        <v>298</v>
      </c>
    </row>
    <row r="47" spans="1:12" x14ac:dyDescent="0.25">
      <c r="A47" s="2">
        <v>44642</v>
      </c>
      <c r="B47" s="2" t="s">
        <v>133</v>
      </c>
      <c r="C47" t="s">
        <v>298</v>
      </c>
    </row>
    <row r="48" spans="1:12" x14ac:dyDescent="0.25">
      <c r="A48" s="2">
        <v>44643</v>
      </c>
      <c r="B48" s="2" t="s">
        <v>134</v>
      </c>
      <c r="C48" t="s">
        <v>73</v>
      </c>
    </row>
    <row r="49" spans="1:20" x14ac:dyDescent="0.25">
      <c r="A49" s="2">
        <v>44644</v>
      </c>
      <c r="B49" s="2" t="s">
        <v>126</v>
      </c>
      <c r="C49" t="s">
        <v>73</v>
      </c>
    </row>
    <row r="50" spans="1:20" x14ac:dyDescent="0.25">
      <c r="A50" s="2">
        <v>44645</v>
      </c>
      <c r="B50" s="2" t="s">
        <v>129</v>
      </c>
      <c r="C50" t="s">
        <v>73</v>
      </c>
    </row>
    <row r="51" spans="1:20" x14ac:dyDescent="0.25">
      <c r="A51" s="2">
        <v>44646</v>
      </c>
      <c r="B51" s="2" t="s">
        <v>130</v>
      </c>
      <c r="C51">
        <v>4</v>
      </c>
      <c r="G51">
        <v>3</v>
      </c>
    </row>
    <row r="52" spans="1:20" x14ac:dyDescent="0.25">
      <c r="A52" s="2">
        <v>44647</v>
      </c>
      <c r="B52" s="2" t="s">
        <v>131</v>
      </c>
      <c r="C52" t="s">
        <v>73</v>
      </c>
    </row>
    <row r="53" spans="1:20" x14ac:dyDescent="0.25">
      <c r="A53" s="2">
        <v>44648</v>
      </c>
      <c r="B53" s="2" t="s">
        <v>132</v>
      </c>
      <c r="C53" t="s">
        <v>298</v>
      </c>
    </row>
    <row r="54" spans="1:20" x14ac:dyDescent="0.25">
      <c r="A54" s="2">
        <v>44649</v>
      </c>
      <c r="B54" s="2" t="s">
        <v>133</v>
      </c>
      <c r="C54" t="s">
        <v>73</v>
      </c>
    </row>
    <row r="55" spans="1:20" x14ac:dyDescent="0.25">
      <c r="A55" s="2">
        <v>45381</v>
      </c>
      <c r="B55" s="2" t="s">
        <v>134</v>
      </c>
      <c r="C55" t="s">
        <v>298</v>
      </c>
    </row>
    <row r="56" spans="1:20" x14ac:dyDescent="0.25">
      <c r="A56" s="2"/>
      <c r="B56" s="2"/>
    </row>
    <row r="58" spans="1:20" x14ac:dyDescent="0.25">
      <c r="A58" s="7" t="s">
        <v>18</v>
      </c>
      <c r="B58" s="7"/>
      <c r="C58">
        <f>SUM(C2:C55)</f>
        <v>163</v>
      </c>
      <c r="D58">
        <f t="shared" ref="D58:T58" si="0">SUM(D2:D55)</f>
        <v>34</v>
      </c>
      <c r="E58">
        <f t="shared" si="0"/>
        <v>8</v>
      </c>
      <c r="F58">
        <f t="shared" si="0"/>
        <v>45</v>
      </c>
      <c r="G58">
        <f t="shared" si="0"/>
        <v>95</v>
      </c>
      <c r="H58">
        <f t="shared" si="0"/>
        <v>1</v>
      </c>
      <c r="I58">
        <f t="shared" si="0"/>
        <v>1</v>
      </c>
      <c r="J58">
        <f t="shared" si="0"/>
        <v>0</v>
      </c>
      <c r="K58">
        <f t="shared" si="0"/>
        <v>70</v>
      </c>
      <c r="L58">
        <f t="shared" si="0"/>
        <v>3</v>
      </c>
      <c r="M58">
        <f t="shared" si="0"/>
        <v>0</v>
      </c>
      <c r="N58">
        <f t="shared" si="0"/>
        <v>0</v>
      </c>
      <c r="O58">
        <f t="shared" si="0"/>
        <v>0</v>
      </c>
      <c r="P58">
        <f t="shared" si="0"/>
        <v>0</v>
      </c>
      <c r="Q58">
        <f t="shared" si="0"/>
        <v>0</v>
      </c>
      <c r="R58">
        <f t="shared" si="0"/>
        <v>0</v>
      </c>
      <c r="S58">
        <f t="shared" si="0"/>
        <v>3</v>
      </c>
      <c r="T58">
        <f t="shared" si="0"/>
        <v>0</v>
      </c>
    </row>
    <row r="59" spans="1:20" s="17" customFormat="1" x14ac:dyDescent="0.25">
      <c r="A59" t="s">
        <v>19</v>
      </c>
      <c r="B59"/>
      <c r="C59" s="5">
        <f>+C58+D58+F58+(E58*2)</f>
        <v>258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s="17" customFormat="1" x14ac:dyDescent="0.25">
      <c r="A60" t="s">
        <v>20</v>
      </c>
      <c r="B60"/>
      <c r="C60" s="5">
        <f>+H58+I58+(J58*2)+K58</f>
        <v>72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17" customFormat="1" x14ac:dyDescent="0.25">
      <c r="A61" t="s">
        <v>21</v>
      </c>
      <c r="B61"/>
      <c r="C61" s="5">
        <f>+M58+N58+O58</f>
        <v>0</v>
      </c>
      <c r="D61" t="s">
        <v>187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17" customFormat="1" x14ac:dyDescent="0.25">
      <c r="A62" t="s">
        <v>22</v>
      </c>
      <c r="B62"/>
      <c r="C62" s="5">
        <f>+P58+Q58+R58</f>
        <v>0</v>
      </c>
      <c r="D62" t="s">
        <v>188</v>
      </c>
      <c r="E62"/>
      <c r="F62"/>
      <c r="G62" s="6">
        <f>C61+C62+C63</f>
        <v>0</v>
      </c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17" customFormat="1" x14ac:dyDescent="0.25">
      <c r="A63" t="s">
        <v>23</v>
      </c>
      <c r="B63"/>
      <c r="C63" s="5">
        <f>T58</f>
        <v>0</v>
      </c>
      <c r="D63" t="s">
        <v>187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17" customFormat="1" x14ac:dyDescent="0.25">
      <c r="A64" s="20" t="s">
        <v>189</v>
      </c>
      <c r="B64"/>
      <c r="C64" s="19">
        <f>C59+C60+C61+C62+C63</f>
        <v>330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17" customFormat="1" x14ac:dyDescent="0.25">
      <c r="A65" t="s">
        <v>24</v>
      </c>
      <c r="B65"/>
      <c r="C65" s="5">
        <f>G58+L58+S58</f>
        <v>101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17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17" customFormat="1" x14ac:dyDescent="0.25">
      <c r="A67" s="21" t="s">
        <v>243</v>
      </c>
      <c r="B67" s="21"/>
      <c r="C67"/>
      <c r="D67" s="6">
        <f>SUM(C64+C65)</f>
        <v>431</v>
      </c>
      <c r="E67"/>
      <c r="F67"/>
      <c r="H67"/>
      <c r="I67"/>
      <c r="J67"/>
      <c r="K67"/>
      <c r="L67"/>
      <c r="M67"/>
      <c r="N67"/>
      <c r="O67"/>
      <c r="P67"/>
      <c r="Q67"/>
      <c r="R67"/>
      <c r="S67"/>
      <c r="T67"/>
    </row>
    <row r="69" spans="1:20" x14ac:dyDescent="0.25">
      <c r="A69" s="2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4D75-BEFC-4455-8B8A-6B4C90AE6685}">
  <dimension ref="A1:AM69"/>
  <sheetViews>
    <sheetView tabSelected="1" topLeftCell="B1" zoomScale="90" zoomScaleNormal="90" workbookViewId="0">
      <pane ySplit="1" topLeftCell="A27" activePane="bottomLeft" state="frozen"/>
      <selection pane="bottomLeft" activeCell="B27" sqref="B27"/>
    </sheetView>
  </sheetViews>
  <sheetFormatPr defaultRowHeight="15" x14ac:dyDescent="0.25"/>
  <cols>
    <col min="3" max="3" width="8.140625" style="4" bestFit="1" customWidth="1"/>
    <col min="4" max="4" width="9.28515625" style="4" customWidth="1"/>
    <col min="5" max="5" width="5" customWidth="1"/>
    <col min="6" max="6" width="5.42578125" customWidth="1"/>
    <col min="7" max="7" width="5.28515625" customWidth="1"/>
    <col min="8" max="8" width="4.85546875" customWidth="1"/>
    <col min="9" max="22" width="4.140625" customWidth="1"/>
    <col min="23" max="23" width="9.7109375" style="11" customWidth="1"/>
    <col min="24" max="24" width="20.5703125" bestFit="1" customWidth="1"/>
    <col min="25" max="25" width="8.85546875" style="13"/>
    <col min="26" max="26" width="17.85546875" customWidth="1"/>
    <col min="27" max="27" width="13.5703125" style="17" customWidth="1"/>
    <col min="28" max="28" width="13.7109375" style="4" bestFit="1" customWidth="1"/>
    <col min="29" max="29" width="15.7109375" style="4" bestFit="1" customWidth="1"/>
    <col min="30" max="30" width="18.28515625" customWidth="1"/>
    <col min="31" max="39" width="11.5703125" bestFit="1" customWidth="1"/>
  </cols>
  <sheetData>
    <row r="1" spans="1:39" s="1" customFormat="1" ht="115.15" customHeight="1" x14ac:dyDescent="0.25">
      <c r="C1" s="3" t="s">
        <v>10</v>
      </c>
      <c r="D1" s="3" t="s">
        <v>11</v>
      </c>
      <c r="E1" s="1" t="s">
        <v>0</v>
      </c>
      <c r="F1" s="1" t="s">
        <v>1</v>
      </c>
      <c r="G1" s="1" t="s">
        <v>2</v>
      </c>
      <c r="H1" s="1" t="s">
        <v>13</v>
      </c>
      <c r="I1" s="1" t="s">
        <v>33</v>
      </c>
      <c r="J1" s="1" t="s">
        <v>3</v>
      </c>
      <c r="K1" s="1" t="s">
        <v>4</v>
      </c>
      <c r="L1" s="1" t="s">
        <v>5</v>
      </c>
      <c r="M1" s="1" t="s">
        <v>12</v>
      </c>
      <c r="N1" s="1" t="s">
        <v>46</v>
      </c>
      <c r="O1" s="1" t="s">
        <v>6</v>
      </c>
      <c r="P1" s="1" t="s">
        <v>7</v>
      </c>
      <c r="Q1" s="1" t="s">
        <v>16</v>
      </c>
      <c r="R1" s="1" t="s">
        <v>8</v>
      </c>
      <c r="S1" s="1" t="s">
        <v>9</v>
      </c>
      <c r="T1" s="1" t="s">
        <v>17</v>
      </c>
      <c r="U1" s="1" t="s">
        <v>175</v>
      </c>
      <c r="V1" s="1" t="s">
        <v>14</v>
      </c>
      <c r="W1" s="10" t="s">
        <v>200</v>
      </c>
      <c r="X1" s="9" t="s">
        <v>57</v>
      </c>
      <c r="Y1" s="3" t="s">
        <v>205</v>
      </c>
      <c r="Z1" s="9" t="s">
        <v>206</v>
      </c>
      <c r="AA1" s="16" t="s">
        <v>138</v>
      </c>
      <c r="AB1" s="3" t="s">
        <v>198</v>
      </c>
      <c r="AC1" s="3" t="s">
        <v>32</v>
      </c>
      <c r="AD1" s="9" t="s">
        <v>137</v>
      </c>
      <c r="AE1" s="9" t="s">
        <v>272</v>
      </c>
      <c r="AF1" s="9" t="s">
        <v>250</v>
      </c>
      <c r="AG1" s="9" t="s">
        <v>252</v>
      </c>
      <c r="AH1" s="9" t="s">
        <v>254</v>
      </c>
      <c r="AI1" s="9" t="s">
        <v>256</v>
      </c>
      <c r="AJ1" s="9" t="s">
        <v>258</v>
      </c>
      <c r="AK1" s="9" t="s">
        <v>267</v>
      </c>
      <c r="AL1" s="9" t="s">
        <v>268</v>
      </c>
      <c r="AM1" s="9" t="s">
        <v>269</v>
      </c>
    </row>
    <row r="2" spans="1:39" s="1" customFormat="1" x14ac:dyDescent="0.25">
      <c r="A2" s="2">
        <v>45328</v>
      </c>
      <c r="B2" s="2" t="s">
        <v>130</v>
      </c>
      <c r="C2" s="3">
        <v>18</v>
      </c>
      <c r="D2" s="3">
        <v>20.3</v>
      </c>
      <c r="E2">
        <v>16</v>
      </c>
      <c r="F2">
        <v>2</v>
      </c>
      <c r="G2">
        <v>1</v>
      </c>
      <c r="H2"/>
      <c r="I2">
        <v>4</v>
      </c>
      <c r="J2"/>
      <c r="K2"/>
      <c r="L2"/>
      <c r="M2"/>
      <c r="N2">
        <v>1</v>
      </c>
      <c r="O2">
        <v>2</v>
      </c>
      <c r="P2">
        <v>1</v>
      </c>
      <c r="Q2"/>
      <c r="R2">
        <v>1</v>
      </c>
      <c r="S2">
        <v>3</v>
      </c>
      <c r="T2"/>
      <c r="U2">
        <v>2</v>
      </c>
      <c r="V2"/>
      <c r="W2" s="10" t="s">
        <v>48</v>
      </c>
      <c r="X2" s="9" t="s">
        <v>37</v>
      </c>
      <c r="Y2" s="12"/>
      <c r="Z2" s="9"/>
      <c r="AA2" s="25">
        <v>0</v>
      </c>
      <c r="AB2" s="3">
        <v>17.02</v>
      </c>
      <c r="AC2" s="3" t="s">
        <v>193</v>
      </c>
      <c r="AD2" s="9" t="s">
        <v>260</v>
      </c>
      <c r="AE2" s="9"/>
      <c r="AF2" s="9" t="s">
        <v>249</v>
      </c>
      <c r="AG2" s="9" t="s">
        <v>251</v>
      </c>
      <c r="AH2" s="9" t="s">
        <v>253</v>
      </c>
      <c r="AI2" s="9" t="s">
        <v>255</v>
      </c>
      <c r="AJ2" s="9" t="s">
        <v>257</v>
      </c>
      <c r="AK2" s="9"/>
      <c r="AL2" s="9"/>
      <c r="AM2" s="9"/>
    </row>
    <row r="3" spans="1:39" s="1" customFormat="1" x14ac:dyDescent="0.25">
      <c r="A3" s="2">
        <v>45329</v>
      </c>
      <c r="B3" s="2" t="s">
        <v>131</v>
      </c>
      <c r="C3" s="4" t="s">
        <v>73</v>
      </c>
      <c r="D3" s="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 s="10" t="s">
        <v>142</v>
      </c>
      <c r="X3" s="9" t="s">
        <v>37</v>
      </c>
      <c r="Y3" s="12">
        <v>0.86</v>
      </c>
      <c r="Z3" s="9" t="s">
        <v>248</v>
      </c>
      <c r="AA3" s="25">
        <v>15</v>
      </c>
      <c r="AB3" s="3">
        <v>17.04</v>
      </c>
      <c r="AC3" s="24" t="s">
        <v>247</v>
      </c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s="1" customFormat="1" x14ac:dyDescent="0.25">
      <c r="A4" s="2">
        <v>45330</v>
      </c>
      <c r="B4" s="2" t="s">
        <v>132</v>
      </c>
      <c r="C4" s="3">
        <v>17.399999999999999</v>
      </c>
      <c r="D4" s="3">
        <v>21.4</v>
      </c>
      <c r="E4">
        <v>18</v>
      </c>
      <c r="F4">
        <v>4</v>
      </c>
      <c r="G4"/>
      <c r="H4"/>
      <c r="I4">
        <v>2</v>
      </c>
      <c r="J4">
        <v>2</v>
      </c>
      <c r="K4"/>
      <c r="L4"/>
      <c r="M4"/>
      <c r="N4">
        <v>1</v>
      </c>
      <c r="O4"/>
      <c r="P4"/>
      <c r="Q4"/>
      <c r="R4">
        <v>8</v>
      </c>
      <c r="S4">
        <v>4</v>
      </c>
      <c r="T4"/>
      <c r="U4">
        <v>5</v>
      </c>
      <c r="V4"/>
      <c r="W4" s="10" t="s">
        <v>123</v>
      </c>
      <c r="X4" s="9" t="s">
        <v>37</v>
      </c>
      <c r="Y4" s="12">
        <v>0.96</v>
      </c>
      <c r="Z4" s="9" t="s">
        <v>229</v>
      </c>
      <c r="AA4" s="25">
        <v>10</v>
      </c>
      <c r="AB4" s="3">
        <v>17.05</v>
      </c>
      <c r="AC4" s="3" t="s">
        <v>247</v>
      </c>
      <c r="AD4" s="9" t="s">
        <v>222</v>
      </c>
      <c r="AE4" s="8" t="s">
        <v>273</v>
      </c>
      <c r="AF4" s="9" t="s">
        <v>261</v>
      </c>
      <c r="AG4" s="9" t="s">
        <v>262</v>
      </c>
      <c r="AH4" s="9" t="s">
        <v>263</v>
      </c>
      <c r="AI4" s="9" t="s">
        <v>264</v>
      </c>
      <c r="AJ4" s="9" t="s">
        <v>265</v>
      </c>
      <c r="AK4" s="9" t="s">
        <v>266</v>
      </c>
      <c r="AL4" s="9"/>
      <c r="AM4" s="9" t="s">
        <v>270</v>
      </c>
    </row>
    <row r="5" spans="1:39" s="1" customFormat="1" x14ac:dyDescent="0.25">
      <c r="A5" s="2">
        <v>45331</v>
      </c>
      <c r="B5" s="2" t="s">
        <v>133</v>
      </c>
      <c r="C5" s="3">
        <v>17.3</v>
      </c>
      <c r="D5" s="3">
        <v>21</v>
      </c>
      <c r="E5">
        <v>12</v>
      </c>
      <c r="F5">
        <v>4</v>
      </c>
      <c r="G5"/>
      <c r="H5"/>
      <c r="I5">
        <v>2</v>
      </c>
      <c r="J5"/>
      <c r="K5"/>
      <c r="L5"/>
      <c r="M5"/>
      <c r="N5"/>
      <c r="O5">
        <v>3</v>
      </c>
      <c r="P5">
        <v>3</v>
      </c>
      <c r="Q5"/>
      <c r="R5">
        <v>6</v>
      </c>
      <c r="S5">
        <v>5</v>
      </c>
      <c r="T5"/>
      <c r="U5">
        <v>4</v>
      </c>
      <c r="V5"/>
      <c r="W5" s="10" t="s">
        <v>106</v>
      </c>
      <c r="X5" s="9" t="s">
        <v>37</v>
      </c>
      <c r="Y5" s="12">
        <v>0.93</v>
      </c>
      <c r="Z5" s="9" t="s">
        <v>259</v>
      </c>
      <c r="AA5" s="25">
        <v>25</v>
      </c>
      <c r="AB5" s="3">
        <v>17.07</v>
      </c>
      <c r="AC5" s="4" t="s">
        <v>245</v>
      </c>
      <c r="AD5" s="9" t="s">
        <v>260</v>
      </c>
      <c r="AE5" s="9" t="s">
        <v>271</v>
      </c>
      <c r="AF5" s="9" t="s">
        <v>274</v>
      </c>
      <c r="AG5" s="9" t="s">
        <v>275</v>
      </c>
      <c r="AH5" s="9" t="s">
        <v>276</v>
      </c>
      <c r="AI5" s="9" t="s">
        <v>277</v>
      </c>
      <c r="AJ5" s="9" t="s">
        <v>278</v>
      </c>
      <c r="AK5" s="9" t="s">
        <v>279</v>
      </c>
      <c r="AL5" s="9"/>
      <c r="AM5" s="9"/>
    </row>
    <row r="6" spans="1:39" s="1" customFormat="1" x14ac:dyDescent="0.25">
      <c r="A6" s="2">
        <v>45332</v>
      </c>
      <c r="B6" s="2" t="s">
        <v>134</v>
      </c>
      <c r="C6" s="3">
        <v>18</v>
      </c>
      <c r="D6" s="3">
        <v>21</v>
      </c>
      <c r="E6"/>
      <c r="F6">
        <v>1</v>
      </c>
      <c r="G6"/>
      <c r="H6"/>
      <c r="I6"/>
      <c r="J6"/>
      <c r="K6"/>
      <c r="L6"/>
      <c r="M6"/>
      <c r="N6"/>
      <c r="O6">
        <v>3</v>
      </c>
      <c r="P6"/>
      <c r="Q6"/>
      <c r="R6">
        <v>3</v>
      </c>
      <c r="S6">
        <v>5</v>
      </c>
      <c r="T6"/>
      <c r="U6">
        <v>4</v>
      </c>
      <c r="V6">
        <v>15</v>
      </c>
      <c r="W6" s="10" t="s">
        <v>280</v>
      </c>
      <c r="X6" s="9" t="s">
        <v>70</v>
      </c>
      <c r="Y6" s="12">
        <v>0.84</v>
      </c>
      <c r="Z6" s="9" t="s">
        <v>179</v>
      </c>
      <c r="AA6" s="25">
        <v>4</v>
      </c>
      <c r="AB6" s="3">
        <v>17.09</v>
      </c>
      <c r="AC6" s="4" t="s">
        <v>51</v>
      </c>
      <c r="AD6" s="9" t="s">
        <v>227</v>
      </c>
      <c r="AE6" s="9"/>
      <c r="AF6" s="9" t="s">
        <v>281</v>
      </c>
      <c r="AG6" s="9" t="s">
        <v>279</v>
      </c>
      <c r="AH6" s="9" t="s">
        <v>282</v>
      </c>
      <c r="AI6" s="9" t="s">
        <v>283</v>
      </c>
      <c r="AJ6" s="9" t="s">
        <v>284</v>
      </c>
      <c r="AK6" s="9" t="s">
        <v>285</v>
      </c>
      <c r="AL6" s="9"/>
      <c r="AM6" s="9"/>
    </row>
    <row r="7" spans="1:39" s="1" customFormat="1" x14ac:dyDescent="0.25">
      <c r="A7" s="2">
        <v>45333</v>
      </c>
      <c r="B7" s="2" t="s">
        <v>126</v>
      </c>
      <c r="C7" s="26" t="s">
        <v>73</v>
      </c>
      <c r="D7" s="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 s="10" t="s">
        <v>286</v>
      </c>
      <c r="X7" s="9" t="s">
        <v>37</v>
      </c>
      <c r="Y7" s="12">
        <v>0.85</v>
      </c>
      <c r="Z7" s="9" t="s">
        <v>182</v>
      </c>
      <c r="AA7" s="25">
        <v>1</v>
      </c>
      <c r="AB7" s="3">
        <v>17.11</v>
      </c>
      <c r="AC7" s="3" t="s">
        <v>247</v>
      </c>
      <c r="AD7" s="9" t="s">
        <v>287</v>
      </c>
      <c r="AE7" s="9"/>
      <c r="AF7" s="9"/>
      <c r="AG7" s="9"/>
      <c r="AH7" s="9"/>
      <c r="AI7" s="9"/>
      <c r="AJ7" s="9"/>
      <c r="AK7" s="9"/>
      <c r="AL7" s="9"/>
      <c r="AM7" s="9"/>
    </row>
    <row r="8" spans="1:39" s="1" customFormat="1" x14ac:dyDescent="0.25">
      <c r="A8" s="2">
        <v>45334</v>
      </c>
      <c r="B8" s="2" t="s">
        <v>129</v>
      </c>
      <c r="C8" s="3" t="s">
        <v>73</v>
      </c>
      <c r="D8" s="3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 s="10" t="s">
        <v>98</v>
      </c>
      <c r="X8" s="9" t="s">
        <v>58</v>
      </c>
      <c r="Y8" s="12">
        <v>0.67</v>
      </c>
      <c r="Z8" s="9" t="s">
        <v>148</v>
      </c>
      <c r="AA8" s="25" t="s">
        <v>50</v>
      </c>
      <c r="AB8" s="3">
        <v>17.13</v>
      </c>
      <c r="AC8" s="3" t="s">
        <v>247</v>
      </c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x14ac:dyDescent="0.25">
      <c r="A9" s="2">
        <v>44605</v>
      </c>
      <c r="B9" s="2" t="s">
        <v>130</v>
      </c>
      <c r="C9" s="4">
        <v>18</v>
      </c>
      <c r="D9" s="4">
        <v>19.3</v>
      </c>
      <c r="E9">
        <v>3</v>
      </c>
      <c r="R9">
        <v>2</v>
      </c>
      <c r="S9">
        <v>1</v>
      </c>
      <c r="U9">
        <v>1</v>
      </c>
      <c r="W9" s="11" t="s">
        <v>106</v>
      </c>
      <c r="X9" s="18" t="s">
        <v>37</v>
      </c>
      <c r="Y9" s="12">
        <v>0.96</v>
      </c>
      <c r="Z9" s="9" t="s">
        <v>230</v>
      </c>
      <c r="AA9" s="15" t="s">
        <v>50</v>
      </c>
      <c r="AB9" s="4">
        <v>17.14</v>
      </c>
      <c r="AC9" s="3" t="s">
        <v>247</v>
      </c>
      <c r="AF9" s="9"/>
      <c r="AG9" s="9"/>
      <c r="AH9" s="9"/>
      <c r="AI9" s="9"/>
      <c r="AJ9" s="9"/>
      <c r="AK9" s="9"/>
      <c r="AL9" s="9"/>
      <c r="AM9" s="9"/>
    </row>
    <row r="10" spans="1:39" x14ac:dyDescent="0.25">
      <c r="A10" s="2">
        <v>44606</v>
      </c>
      <c r="B10" s="2" t="s">
        <v>131</v>
      </c>
      <c r="C10" s="4">
        <v>17.3</v>
      </c>
      <c r="D10" s="4">
        <v>22</v>
      </c>
      <c r="E10">
        <v>86</v>
      </c>
      <c r="F10">
        <v>16</v>
      </c>
      <c r="G10">
        <v>33</v>
      </c>
      <c r="I10">
        <v>2</v>
      </c>
      <c r="J10">
        <v>10</v>
      </c>
      <c r="K10">
        <v>2</v>
      </c>
      <c r="N10">
        <v>1</v>
      </c>
      <c r="O10">
        <v>3</v>
      </c>
      <c r="P10">
        <v>7</v>
      </c>
      <c r="S10">
        <v>6</v>
      </c>
      <c r="U10">
        <v>1</v>
      </c>
      <c r="W10" s="11" t="s">
        <v>49</v>
      </c>
      <c r="X10" s="9" t="s">
        <v>37</v>
      </c>
      <c r="Y10" s="12">
        <v>0.91</v>
      </c>
      <c r="Z10" s="9" t="s">
        <v>124</v>
      </c>
      <c r="AA10" s="15">
        <v>1</v>
      </c>
      <c r="AB10" s="4">
        <v>17.16</v>
      </c>
      <c r="AC10" s="3" t="s">
        <v>247</v>
      </c>
      <c r="AD10" s="8" t="s">
        <v>304</v>
      </c>
      <c r="AF10" s="9"/>
      <c r="AG10" s="9"/>
      <c r="AH10" s="9"/>
      <c r="AI10" s="9"/>
      <c r="AJ10" s="9"/>
      <c r="AK10" s="9"/>
      <c r="AL10" s="9"/>
      <c r="AM10" s="9"/>
    </row>
    <row r="11" spans="1:39" x14ac:dyDescent="0.25">
      <c r="A11" s="2">
        <v>44607</v>
      </c>
      <c r="B11" s="2" t="s">
        <v>132</v>
      </c>
      <c r="C11" s="4">
        <v>17.45</v>
      </c>
      <c r="D11" s="4">
        <v>21.5</v>
      </c>
      <c r="E11">
        <v>110</v>
      </c>
      <c r="F11">
        <v>27</v>
      </c>
      <c r="G11">
        <v>33</v>
      </c>
      <c r="I11">
        <v>11</v>
      </c>
      <c r="J11">
        <v>2</v>
      </c>
      <c r="K11">
        <v>3</v>
      </c>
      <c r="O11">
        <v>3</v>
      </c>
      <c r="P11">
        <v>4</v>
      </c>
      <c r="R11">
        <v>3</v>
      </c>
      <c r="S11">
        <v>5</v>
      </c>
      <c r="U11">
        <v>2</v>
      </c>
      <c r="W11" s="11" t="s">
        <v>49</v>
      </c>
      <c r="X11" s="18" t="s">
        <v>37</v>
      </c>
      <c r="Y11" s="12">
        <v>0.83</v>
      </c>
      <c r="Z11" s="9" t="s">
        <v>208</v>
      </c>
      <c r="AA11" s="15">
        <v>4</v>
      </c>
      <c r="AB11" s="4">
        <v>17.18</v>
      </c>
      <c r="AC11" s="3" t="s">
        <v>247</v>
      </c>
      <c r="AD11" s="9" t="s">
        <v>305</v>
      </c>
      <c r="AF11" s="9"/>
      <c r="AG11" s="9"/>
      <c r="AH11" s="9"/>
      <c r="AI11" s="9"/>
      <c r="AJ11" s="9"/>
      <c r="AK11" s="9"/>
      <c r="AL11" s="9"/>
      <c r="AM11" s="9"/>
    </row>
    <row r="12" spans="1:39" x14ac:dyDescent="0.25">
      <c r="A12" s="2">
        <v>44608</v>
      </c>
      <c r="B12" s="2" t="s">
        <v>133</v>
      </c>
      <c r="C12" s="4">
        <v>18</v>
      </c>
      <c r="D12" s="4">
        <v>20</v>
      </c>
      <c r="E12">
        <v>12</v>
      </c>
      <c r="G12">
        <v>2</v>
      </c>
      <c r="P12">
        <v>1</v>
      </c>
      <c r="S12">
        <v>2</v>
      </c>
      <c r="W12" s="11" t="s">
        <v>106</v>
      </c>
      <c r="X12" s="18" t="s">
        <v>37</v>
      </c>
      <c r="Y12" s="12">
        <v>0.75</v>
      </c>
      <c r="Z12" s="9" t="s">
        <v>289</v>
      </c>
      <c r="AA12" s="15">
        <v>3</v>
      </c>
      <c r="AB12" s="4">
        <v>17.2</v>
      </c>
      <c r="AC12" s="4" t="s">
        <v>195</v>
      </c>
      <c r="AF12" s="9"/>
      <c r="AG12" s="9"/>
      <c r="AH12" s="9"/>
      <c r="AI12" s="9"/>
      <c r="AJ12" s="9"/>
      <c r="AK12" s="9"/>
      <c r="AL12" s="9"/>
      <c r="AM12" s="9"/>
    </row>
    <row r="13" spans="1:39" x14ac:dyDescent="0.25">
      <c r="A13" s="2">
        <v>44609</v>
      </c>
      <c r="B13" s="2" t="s">
        <v>134</v>
      </c>
      <c r="C13" s="4">
        <v>17.3</v>
      </c>
      <c r="D13" s="4">
        <v>22.3</v>
      </c>
      <c r="E13">
        <v>71</v>
      </c>
      <c r="F13">
        <v>21</v>
      </c>
      <c r="G13">
        <v>29</v>
      </c>
      <c r="I13">
        <v>6</v>
      </c>
      <c r="J13">
        <v>7</v>
      </c>
      <c r="K13">
        <v>4</v>
      </c>
      <c r="N13">
        <v>1</v>
      </c>
      <c r="O13">
        <v>3</v>
      </c>
      <c r="P13">
        <v>1</v>
      </c>
      <c r="S13">
        <v>4</v>
      </c>
      <c r="U13">
        <v>1</v>
      </c>
      <c r="W13" s="11" t="s">
        <v>106</v>
      </c>
      <c r="X13" s="18" t="s">
        <v>37</v>
      </c>
      <c r="Y13" s="12">
        <v>0.9</v>
      </c>
      <c r="Z13" s="9" t="s">
        <v>288</v>
      </c>
      <c r="AA13" s="15" t="s">
        <v>50</v>
      </c>
      <c r="AB13" s="4">
        <v>17.22</v>
      </c>
      <c r="AC13" s="4" t="s">
        <v>51</v>
      </c>
      <c r="AF13" s="9"/>
      <c r="AG13" s="9"/>
      <c r="AH13" s="9"/>
      <c r="AI13" s="9"/>
      <c r="AJ13" s="9"/>
      <c r="AK13" s="9"/>
      <c r="AL13" s="9"/>
      <c r="AM13" s="9"/>
    </row>
    <row r="14" spans="1:39" x14ac:dyDescent="0.25">
      <c r="A14" s="2">
        <v>44610</v>
      </c>
      <c r="B14" s="2" t="s">
        <v>126</v>
      </c>
      <c r="C14" s="4">
        <v>17.5</v>
      </c>
      <c r="D14" s="4">
        <v>20</v>
      </c>
      <c r="E14">
        <v>42</v>
      </c>
      <c r="F14">
        <v>5</v>
      </c>
      <c r="G14">
        <v>10</v>
      </c>
      <c r="I14">
        <v>4</v>
      </c>
      <c r="P14">
        <v>1</v>
      </c>
      <c r="W14" s="11" t="s">
        <v>48</v>
      </c>
      <c r="X14" s="18" t="s">
        <v>70</v>
      </c>
      <c r="Y14" s="12">
        <v>0.79</v>
      </c>
      <c r="Z14" s="9" t="s">
        <v>290</v>
      </c>
      <c r="AA14" s="15">
        <v>22</v>
      </c>
      <c r="AB14" s="4">
        <v>17.239999999999998</v>
      </c>
      <c r="AC14" s="3" t="s">
        <v>247</v>
      </c>
      <c r="AF14" s="9"/>
      <c r="AG14" s="9"/>
      <c r="AH14" s="9"/>
      <c r="AI14" s="9"/>
      <c r="AJ14" s="9"/>
      <c r="AK14" s="9"/>
      <c r="AL14" s="9"/>
      <c r="AM14" s="9"/>
    </row>
    <row r="15" spans="1:39" x14ac:dyDescent="0.25">
      <c r="A15" s="2">
        <v>44611</v>
      </c>
      <c r="B15" s="2" t="s">
        <v>129</v>
      </c>
      <c r="C15" s="4">
        <v>18</v>
      </c>
      <c r="D15" s="4">
        <v>19</v>
      </c>
      <c r="E15">
        <v>1</v>
      </c>
      <c r="G15">
        <v>1</v>
      </c>
      <c r="I15">
        <v>1</v>
      </c>
      <c r="W15" s="11" t="s">
        <v>123</v>
      </c>
      <c r="X15" s="18" t="s">
        <v>70</v>
      </c>
      <c r="Y15" s="12">
        <v>0.69</v>
      </c>
      <c r="Z15" s="9" t="s">
        <v>291</v>
      </c>
      <c r="AA15" s="15" t="s">
        <v>50</v>
      </c>
      <c r="AB15" s="4">
        <v>17.25</v>
      </c>
      <c r="AC15" s="3" t="s">
        <v>247</v>
      </c>
      <c r="AD15" t="s">
        <v>294</v>
      </c>
      <c r="AF15" s="9"/>
      <c r="AG15" s="9"/>
      <c r="AH15" s="9"/>
      <c r="AI15" s="9"/>
      <c r="AJ15" s="9"/>
      <c r="AK15" s="9"/>
      <c r="AL15" s="9"/>
      <c r="AM15" s="9"/>
    </row>
    <row r="16" spans="1:39" x14ac:dyDescent="0.25">
      <c r="A16" s="2">
        <v>44612</v>
      </c>
      <c r="B16" s="2" t="s">
        <v>130</v>
      </c>
      <c r="C16" s="4">
        <v>18</v>
      </c>
      <c r="D16" s="4">
        <v>19.05</v>
      </c>
      <c r="E16">
        <v>14</v>
      </c>
      <c r="F16">
        <v>4</v>
      </c>
      <c r="G16">
        <v>5</v>
      </c>
      <c r="W16" s="11" t="s">
        <v>106</v>
      </c>
      <c r="X16" s="18" t="s">
        <v>37</v>
      </c>
      <c r="Y16" s="12">
        <v>0.79</v>
      </c>
      <c r="Z16" s="9" t="s">
        <v>293</v>
      </c>
      <c r="AA16" s="15">
        <v>0</v>
      </c>
      <c r="AB16" s="4">
        <v>17.27</v>
      </c>
      <c r="AC16" s="3" t="s">
        <v>247</v>
      </c>
      <c r="AD16" t="s">
        <v>294</v>
      </c>
      <c r="AF16" s="9"/>
      <c r="AG16" s="9"/>
      <c r="AH16" s="9"/>
      <c r="AI16" s="9"/>
      <c r="AJ16" s="9"/>
      <c r="AK16" s="9"/>
      <c r="AL16" s="9"/>
      <c r="AM16" s="9"/>
    </row>
    <row r="17" spans="1:39" x14ac:dyDescent="0.25">
      <c r="A17" s="2">
        <v>44613</v>
      </c>
      <c r="B17" s="2" t="s">
        <v>131</v>
      </c>
      <c r="C17" s="4">
        <v>18</v>
      </c>
      <c r="D17" s="4">
        <v>20</v>
      </c>
      <c r="E17">
        <v>29</v>
      </c>
      <c r="F17">
        <v>14</v>
      </c>
      <c r="G17">
        <v>12</v>
      </c>
      <c r="I17">
        <v>3</v>
      </c>
      <c r="J17">
        <v>1</v>
      </c>
      <c r="K17">
        <v>5</v>
      </c>
      <c r="N17">
        <v>1</v>
      </c>
      <c r="U17">
        <v>2</v>
      </c>
      <c r="W17" s="11" t="s">
        <v>106</v>
      </c>
      <c r="X17" s="18" t="s">
        <v>37</v>
      </c>
      <c r="Y17" s="12">
        <v>0.88</v>
      </c>
      <c r="Z17" s="9" t="s">
        <v>151</v>
      </c>
      <c r="AA17" s="15">
        <v>2</v>
      </c>
      <c r="AB17" s="4">
        <v>17.29</v>
      </c>
      <c r="AC17" s="3" t="s">
        <v>247</v>
      </c>
      <c r="AD17" t="s">
        <v>227</v>
      </c>
      <c r="AF17" s="9"/>
      <c r="AG17" s="9"/>
      <c r="AH17" s="9"/>
      <c r="AI17" s="9"/>
      <c r="AJ17" s="9"/>
      <c r="AK17" s="9"/>
      <c r="AL17" s="9"/>
      <c r="AM17" s="9"/>
    </row>
    <row r="18" spans="1:39" x14ac:dyDescent="0.25">
      <c r="A18" s="2">
        <v>44614</v>
      </c>
      <c r="B18" s="2" t="s">
        <v>132</v>
      </c>
      <c r="C18" s="4">
        <v>18</v>
      </c>
      <c r="D18" s="4">
        <v>21</v>
      </c>
      <c r="E18">
        <v>2</v>
      </c>
      <c r="F18">
        <v>18</v>
      </c>
      <c r="G18">
        <v>5</v>
      </c>
      <c r="I18">
        <v>3</v>
      </c>
      <c r="W18" s="11" t="s">
        <v>144</v>
      </c>
      <c r="X18" s="18" t="s">
        <v>70</v>
      </c>
      <c r="Y18" s="12">
        <v>0.9</v>
      </c>
      <c r="Z18" s="9" t="s">
        <v>295</v>
      </c>
      <c r="AA18" s="27">
        <v>4.5</v>
      </c>
      <c r="AB18" s="4">
        <v>17.309999999999999</v>
      </c>
      <c r="AC18" s="3" t="s">
        <v>247</v>
      </c>
      <c r="AD18" t="s">
        <v>296</v>
      </c>
      <c r="AF18" s="9"/>
      <c r="AG18" s="9"/>
      <c r="AH18" s="9"/>
      <c r="AI18" s="9"/>
      <c r="AJ18" s="9"/>
      <c r="AK18" s="9"/>
      <c r="AL18" s="9"/>
      <c r="AM18" s="9"/>
    </row>
    <row r="19" spans="1:39" x14ac:dyDescent="0.25">
      <c r="A19" s="2">
        <v>44615</v>
      </c>
      <c r="B19" s="2" t="s">
        <v>133</v>
      </c>
      <c r="C19" s="4">
        <v>18</v>
      </c>
      <c r="D19" s="4">
        <v>20</v>
      </c>
      <c r="E19">
        <v>1</v>
      </c>
      <c r="F19">
        <v>1</v>
      </c>
      <c r="W19" s="11" t="s">
        <v>169</v>
      </c>
      <c r="X19" s="18" t="s">
        <v>70</v>
      </c>
      <c r="Y19" s="12">
        <v>0.92</v>
      </c>
      <c r="Z19" s="9" t="s">
        <v>297</v>
      </c>
      <c r="AA19" s="15">
        <v>12</v>
      </c>
      <c r="AB19" s="4">
        <v>17.329999999999998</v>
      </c>
      <c r="AC19" s="3" t="s">
        <v>247</v>
      </c>
      <c r="AD19" t="s">
        <v>299</v>
      </c>
    </row>
    <row r="20" spans="1:39" x14ac:dyDescent="0.25">
      <c r="A20" s="2">
        <v>44616</v>
      </c>
      <c r="B20" s="2" t="s">
        <v>134</v>
      </c>
      <c r="C20" s="4" t="s">
        <v>73</v>
      </c>
      <c r="W20" s="11" t="s">
        <v>144</v>
      </c>
      <c r="X20" s="18" t="s">
        <v>70</v>
      </c>
      <c r="Y20" s="12">
        <v>0.88</v>
      </c>
      <c r="Z20" s="9" t="s">
        <v>300</v>
      </c>
      <c r="AA20" s="15">
        <v>3</v>
      </c>
      <c r="AB20" s="4">
        <v>17.34</v>
      </c>
      <c r="AC20" s="4" t="s">
        <v>246</v>
      </c>
    </row>
    <row r="21" spans="1:39" x14ac:dyDescent="0.25">
      <c r="A21" s="2">
        <v>44617</v>
      </c>
      <c r="B21" s="2" t="s">
        <v>126</v>
      </c>
      <c r="C21" s="4">
        <v>17.5</v>
      </c>
      <c r="D21" s="4">
        <v>22</v>
      </c>
      <c r="E21">
        <v>44</v>
      </c>
      <c r="F21">
        <v>51</v>
      </c>
      <c r="G21">
        <v>10</v>
      </c>
      <c r="I21">
        <v>5</v>
      </c>
      <c r="J21">
        <v>1</v>
      </c>
      <c r="K21">
        <v>1</v>
      </c>
      <c r="L21">
        <v>1</v>
      </c>
      <c r="P21">
        <v>1</v>
      </c>
      <c r="W21" s="11" t="s">
        <v>142</v>
      </c>
      <c r="X21" s="18" t="s">
        <v>37</v>
      </c>
      <c r="Y21" s="12">
        <v>0.86</v>
      </c>
      <c r="Z21" s="9" t="s">
        <v>302</v>
      </c>
      <c r="AA21" s="15" t="s">
        <v>50</v>
      </c>
      <c r="AB21" s="4">
        <v>17.36</v>
      </c>
      <c r="AC21" s="4" t="s">
        <v>193</v>
      </c>
      <c r="AD21" t="s">
        <v>301</v>
      </c>
    </row>
    <row r="22" spans="1:39" x14ac:dyDescent="0.25">
      <c r="A22" s="2">
        <v>44618</v>
      </c>
      <c r="B22" s="2" t="s">
        <v>129</v>
      </c>
      <c r="C22" s="4" t="s">
        <v>73</v>
      </c>
      <c r="I22">
        <v>1</v>
      </c>
      <c r="W22" s="11" t="s">
        <v>142</v>
      </c>
      <c r="X22" s="18" t="s">
        <v>70</v>
      </c>
      <c r="Y22" s="12">
        <v>0.83</v>
      </c>
      <c r="Z22" s="9" t="s">
        <v>213</v>
      </c>
      <c r="AA22" s="15">
        <v>6</v>
      </c>
      <c r="AB22" s="4">
        <v>17.38</v>
      </c>
      <c r="AC22" s="3" t="s">
        <v>247</v>
      </c>
      <c r="AD22" t="s">
        <v>303</v>
      </c>
    </row>
    <row r="23" spans="1:39" x14ac:dyDescent="0.25">
      <c r="A23" s="2">
        <v>44619</v>
      </c>
      <c r="B23" s="2" t="s">
        <v>130</v>
      </c>
      <c r="C23" s="4" t="s">
        <v>73</v>
      </c>
      <c r="W23" s="11" t="s">
        <v>98</v>
      </c>
      <c r="X23" s="18" t="s">
        <v>37</v>
      </c>
      <c r="Y23" s="12">
        <v>0.75</v>
      </c>
      <c r="Z23" s="9" t="s">
        <v>306</v>
      </c>
      <c r="AA23" s="15" t="s">
        <v>50</v>
      </c>
      <c r="AB23" s="4">
        <v>17.399999999999999</v>
      </c>
      <c r="AC23" s="3" t="s">
        <v>247</v>
      </c>
    </row>
    <row r="24" spans="1:39" x14ac:dyDescent="0.25">
      <c r="A24" s="2">
        <v>44620</v>
      </c>
      <c r="B24" s="2" t="s">
        <v>131</v>
      </c>
      <c r="C24" s="4">
        <v>17.55</v>
      </c>
      <c r="D24" s="4">
        <v>21.5</v>
      </c>
      <c r="E24">
        <v>47</v>
      </c>
      <c r="F24">
        <v>37</v>
      </c>
      <c r="G24">
        <v>10</v>
      </c>
      <c r="I24">
        <v>12</v>
      </c>
      <c r="J24">
        <v>10</v>
      </c>
      <c r="K24">
        <v>11</v>
      </c>
      <c r="N24">
        <v>1</v>
      </c>
      <c r="O24">
        <v>1</v>
      </c>
      <c r="U24">
        <v>1</v>
      </c>
      <c r="W24" s="11" t="s">
        <v>106</v>
      </c>
      <c r="X24" s="18" t="s">
        <v>37</v>
      </c>
      <c r="Y24" s="12">
        <v>0.94</v>
      </c>
      <c r="Z24" s="9" t="s">
        <v>223</v>
      </c>
      <c r="AA24" s="15">
        <v>0</v>
      </c>
      <c r="AB24" s="4">
        <v>17.41</v>
      </c>
      <c r="AC24" s="3" t="s">
        <v>247</v>
      </c>
      <c r="AD24" t="s">
        <v>227</v>
      </c>
    </row>
    <row r="25" spans="1:39" x14ac:dyDescent="0.25">
      <c r="A25" s="2">
        <v>45351</v>
      </c>
      <c r="B25" s="2" t="s">
        <v>132</v>
      </c>
      <c r="C25" s="4">
        <v>18</v>
      </c>
      <c r="D25" s="4">
        <v>20</v>
      </c>
      <c r="E25">
        <v>12</v>
      </c>
      <c r="F25">
        <v>3</v>
      </c>
      <c r="K25">
        <v>1</v>
      </c>
      <c r="P25">
        <v>2</v>
      </c>
      <c r="U25">
        <v>1</v>
      </c>
      <c r="W25" s="11" t="s">
        <v>47</v>
      </c>
      <c r="X25" s="18" t="s">
        <v>37</v>
      </c>
      <c r="Y25" s="12">
        <v>0.81</v>
      </c>
      <c r="Z25" s="9" t="s">
        <v>291</v>
      </c>
      <c r="AA25" s="15">
        <v>2</v>
      </c>
      <c r="AB25" s="4">
        <v>17.43</v>
      </c>
      <c r="AC25" s="3" t="s">
        <v>247</v>
      </c>
    </row>
    <row r="26" spans="1:39" x14ac:dyDescent="0.25">
      <c r="A26" s="2">
        <v>44621</v>
      </c>
      <c r="B26" s="2" t="s">
        <v>133</v>
      </c>
      <c r="C26" s="4">
        <v>18</v>
      </c>
      <c r="D26" s="4">
        <v>19.5</v>
      </c>
      <c r="E26">
        <v>2</v>
      </c>
      <c r="F26">
        <v>1</v>
      </c>
      <c r="I26">
        <v>1</v>
      </c>
      <c r="W26" s="11" t="s">
        <v>169</v>
      </c>
      <c r="X26" s="18" t="s">
        <v>37</v>
      </c>
      <c r="Y26" s="12">
        <v>0.91</v>
      </c>
      <c r="Z26" s="9" t="s">
        <v>307</v>
      </c>
      <c r="AA26" s="15">
        <v>15</v>
      </c>
      <c r="AB26" s="4">
        <v>17.45</v>
      </c>
      <c r="AC26" s="3" t="s">
        <v>247</v>
      </c>
    </row>
    <row r="27" spans="1:39" x14ac:dyDescent="0.25">
      <c r="A27" s="2">
        <v>44622</v>
      </c>
      <c r="B27" s="2" t="s">
        <v>134</v>
      </c>
      <c r="C27" t="s">
        <v>73</v>
      </c>
      <c r="W27" s="11" t="s">
        <v>169</v>
      </c>
      <c r="X27" s="18" t="s">
        <v>70</v>
      </c>
      <c r="Y27" s="12">
        <v>0.83</v>
      </c>
      <c r="Z27" s="9" t="s">
        <v>308</v>
      </c>
      <c r="AA27" s="15">
        <v>10</v>
      </c>
      <c r="AB27" s="4">
        <v>17.47</v>
      </c>
      <c r="AC27" s="3" t="s">
        <v>247</v>
      </c>
    </row>
    <row r="28" spans="1:39" x14ac:dyDescent="0.25">
      <c r="A28" s="2">
        <v>44623</v>
      </c>
      <c r="B28" s="2" t="s">
        <v>126</v>
      </c>
      <c r="C28" t="s">
        <v>73</v>
      </c>
      <c r="W28" s="11" t="s">
        <v>142</v>
      </c>
      <c r="X28" s="18" t="s">
        <v>70</v>
      </c>
      <c r="Y28" s="12">
        <v>0.67</v>
      </c>
      <c r="Z28" s="9" t="s">
        <v>309</v>
      </c>
      <c r="AA28" s="15">
        <v>0</v>
      </c>
      <c r="AB28" s="4">
        <v>17.489999999999998</v>
      </c>
      <c r="AC28" s="4" t="s">
        <v>192</v>
      </c>
    </row>
    <row r="29" spans="1:39" x14ac:dyDescent="0.25">
      <c r="A29" s="2">
        <v>44624</v>
      </c>
      <c r="B29" s="2" t="s">
        <v>129</v>
      </c>
      <c r="C29" t="s">
        <v>73</v>
      </c>
      <c r="W29" s="11" t="s">
        <v>98</v>
      </c>
      <c r="X29" s="18" t="s">
        <v>37</v>
      </c>
      <c r="Y29" s="12">
        <v>0.75</v>
      </c>
      <c r="Z29" s="9" t="s">
        <v>310</v>
      </c>
      <c r="AA29" s="15">
        <v>0</v>
      </c>
      <c r="AB29" s="4">
        <v>17.5</v>
      </c>
      <c r="AC29" s="4" t="s">
        <v>193</v>
      </c>
      <c r="AD29" t="s">
        <v>311</v>
      </c>
    </row>
    <row r="30" spans="1:39" x14ac:dyDescent="0.25">
      <c r="A30" s="2">
        <v>44625</v>
      </c>
      <c r="B30" s="2" t="s">
        <v>130</v>
      </c>
      <c r="C30" t="s">
        <v>73</v>
      </c>
      <c r="W30" s="11" t="s">
        <v>47</v>
      </c>
      <c r="X30" s="18" t="s">
        <v>70</v>
      </c>
      <c r="Y30" s="12">
        <v>0.79</v>
      </c>
      <c r="Z30" s="9" t="s">
        <v>312</v>
      </c>
      <c r="AA30" s="15">
        <v>1</v>
      </c>
      <c r="AB30" s="4">
        <v>17.52</v>
      </c>
      <c r="AC30" s="3" t="s">
        <v>247</v>
      </c>
    </row>
    <row r="31" spans="1:39" x14ac:dyDescent="0.25">
      <c r="A31" s="2">
        <v>44626</v>
      </c>
      <c r="B31" s="2" t="s">
        <v>131</v>
      </c>
      <c r="C31" t="s">
        <v>73</v>
      </c>
      <c r="W31" s="11" t="s">
        <v>47</v>
      </c>
      <c r="X31" s="18" t="s">
        <v>58</v>
      </c>
      <c r="Y31" s="12">
        <v>0.76</v>
      </c>
      <c r="Z31" s="9" t="s">
        <v>313</v>
      </c>
      <c r="AA31" s="15">
        <v>0</v>
      </c>
      <c r="AB31" s="4">
        <v>17.54</v>
      </c>
      <c r="AC31" s="3" t="s">
        <v>247</v>
      </c>
    </row>
    <row r="32" spans="1:39" x14ac:dyDescent="0.25">
      <c r="A32" s="2">
        <v>44627</v>
      </c>
      <c r="B32" s="2" t="s">
        <v>132</v>
      </c>
      <c r="C32" t="s">
        <v>73</v>
      </c>
      <c r="W32" s="11" t="s">
        <v>47</v>
      </c>
      <c r="X32" s="18" t="s">
        <v>58</v>
      </c>
      <c r="Y32" s="12">
        <v>0.73</v>
      </c>
      <c r="Z32" s="9" t="s">
        <v>314</v>
      </c>
      <c r="AA32" s="15">
        <v>0</v>
      </c>
      <c r="AB32" s="4">
        <v>17.559999999999999</v>
      </c>
      <c r="AC32" s="3" t="s">
        <v>247</v>
      </c>
    </row>
    <row r="33" spans="1:30" x14ac:dyDescent="0.25">
      <c r="A33" s="2">
        <v>44628</v>
      </c>
      <c r="B33" s="2" t="s">
        <v>133</v>
      </c>
      <c r="C33" t="s">
        <v>73</v>
      </c>
      <c r="W33" s="11" t="s">
        <v>98</v>
      </c>
      <c r="X33" s="18" t="s">
        <v>70</v>
      </c>
      <c r="Y33" s="12">
        <v>0.73</v>
      </c>
      <c r="Z33" s="9" t="s">
        <v>315</v>
      </c>
      <c r="AA33" s="15">
        <v>0</v>
      </c>
      <c r="AB33" s="4">
        <v>17.57</v>
      </c>
      <c r="AC33" s="3" t="s">
        <v>247</v>
      </c>
    </row>
    <row r="34" spans="1:30" x14ac:dyDescent="0.25">
      <c r="A34" s="2">
        <v>44629</v>
      </c>
      <c r="B34" s="2" t="s">
        <v>134</v>
      </c>
      <c r="C34" s="4" t="s">
        <v>73</v>
      </c>
      <c r="W34" s="11" t="s">
        <v>123</v>
      </c>
      <c r="X34" s="18" t="s">
        <v>70</v>
      </c>
      <c r="Y34" s="12">
        <v>0.75</v>
      </c>
      <c r="Z34" s="9" t="s">
        <v>316</v>
      </c>
      <c r="AA34" s="15">
        <v>0</v>
      </c>
      <c r="AB34" s="4">
        <v>17.59</v>
      </c>
      <c r="AC34" s="3" t="s">
        <v>247</v>
      </c>
    </row>
    <row r="35" spans="1:30" x14ac:dyDescent="0.25">
      <c r="A35" s="2">
        <v>44630</v>
      </c>
      <c r="B35" s="2" t="s">
        <v>126</v>
      </c>
      <c r="C35" s="4">
        <v>18.2</v>
      </c>
      <c r="D35" s="4">
        <v>21.5</v>
      </c>
      <c r="E35">
        <v>38</v>
      </c>
      <c r="F35">
        <v>13</v>
      </c>
      <c r="G35">
        <v>11</v>
      </c>
      <c r="I35">
        <v>2</v>
      </c>
      <c r="J35">
        <v>4</v>
      </c>
      <c r="K35">
        <v>4</v>
      </c>
      <c r="O35">
        <v>2</v>
      </c>
      <c r="P35">
        <v>2</v>
      </c>
      <c r="S35">
        <v>3</v>
      </c>
      <c r="U35">
        <v>1</v>
      </c>
      <c r="W35" s="11" t="s">
        <v>59</v>
      </c>
      <c r="X35" s="18" t="s">
        <v>37</v>
      </c>
      <c r="Y35" s="12">
        <v>0.96</v>
      </c>
      <c r="Z35" s="9" t="s">
        <v>317</v>
      </c>
      <c r="AA35" s="15">
        <v>3</v>
      </c>
      <c r="AB35" s="4">
        <v>18.010000000000002</v>
      </c>
      <c r="AC35" s="4" t="s">
        <v>245</v>
      </c>
      <c r="AD35" t="s">
        <v>329</v>
      </c>
    </row>
    <row r="36" spans="1:30" x14ac:dyDescent="0.25">
      <c r="A36" s="2">
        <v>44631</v>
      </c>
      <c r="B36" s="2" t="s">
        <v>129</v>
      </c>
      <c r="C36" s="4">
        <v>18.3</v>
      </c>
      <c r="D36" s="4">
        <v>19</v>
      </c>
      <c r="W36" s="11" t="s">
        <v>59</v>
      </c>
      <c r="X36" s="18" t="s">
        <v>37</v>
      </c>
      <c r="Y36" s="12">
        <v>0.85</v>
      </c>
      <c r="Z36" s="9" t="s">
        <v>217</v>
      </c>
      <c r="AA36" s="15">
        <v>6</v>
      </c>
      <c r="AB36" s="4">
        <v>18.02</v>
      </c>
      <c r="AC36" s="4" t="s">
        <v>51</v>
      </c>
      <c r="AD36" t="s">
        <v>298</v>
      </c>
    </row>
    <row r="37" spans="1:30" x14ac:dyDescent="0.25">
      <c r="A37" s="2">
        <v>44632</v>
      </c>
      <c r="B37" s="2" t="s">
        <v>130</v>
      </c>
      <c r="C37" s="4">
        <v>18.3</v>
      </c>
      <c r="D37" s="4">
        <v>22</v>
      </c>
      <c r="E37">
        <v>57</v>
      </c>
      <c r="F37">
        <v>7</v>
      </c>
      <c r="G37">
        <v>13</v>
      </c>
      <c r="I37">
        <v>5</v>
      </c>
      <c r="J37">
        <v>2</v>
      </c>
      <c r="K37">
        <v>9</v>
      </c>
      <c r="M37">
        <v>1</v>
      </c>
      <c r="O37">
        <v>1</v>
      </c>
      <c r="P37">
        <v>2</v>
      </c>
      <c r="S37">
        <v>5</v>
      </c>
      <c r="W37" s="11" t="s">
        <v>48</v>
      </c>
      <c r="X37" s="18" t="s">
        <v>37</v>
      </c>
      <c r="Y37" s="12">
        <v>0.85</v>
      </c>
      <c r="Z37" s="9" t="s">
        <v>318</v>
      </c>
      <c r="AA37" s="15">
        <v>7</v>
      </c>
      <c r="AB37" s="4">
        <v>18.04</v>
      </c>
      <c r="AC37" s="3" t="s">
        <v>247</v>
      </c>
      <c r="AD37" t="s">
        <v>329</v>
      </c>
    </row>
    <row r="38" spans="1:30" x14ac:dyDescent="0.25">
      <c r="A38" s="2">
        <v>44633</v>
      </c>
      <c r="B38" s="2" t="s">
        <v>131</v>
      </c>
      <c r="C38" s="4">
        <v>18.3</v>
      </c>
      <c r="D38" s="4">
        <v>20.3</v>
      </c>
      <c r="E38">
        <v>13</v>
      </c>
      <c r="G38">
        <v>2</v>
      </c>
      <c r="I38">
        <v>3</v>
      </c>
      <c r="O38">
        <v>2</v>
      </c>
      <c r="P38">
        <v>1</v>
      </c>
      <c r="S38">
        <v>1</v>
      </c>
      <c r="U38">
        <v>1</v>
      </c>
      <c r="W38" s="11" t="s">
        <v>48</v>
      </c>
      <c r="X38" s="18" t="s">
        <v>37</v>
      </c>
      <c r="Y38" s="12">
        <v>0.79</v>
      </c>
      <c r="Z38" s="9" t="s">
        <v>293</v>
      </c>
      <c r="AA38" s="15">
        <v>5</v>
      </c>
      <c r="AB38" s="4">
        <v>18.059999999999999</v>
      </c>
      <c r="AC38" s="3" t="s">
        <v>247</v>
      </c>
      <c r="AD38" t="s">
        <v>329</v>
      </c>
    </row>
    <row r="39" spans="1:30" x14ac:dyDescent="0.25">
      <c r="A39" s="2">
        <v>44634</v>
      </c>
      <c r="B39" s="2" t="s">
        <v>132</v>
      </c>
      <c r="C39" s="4">
        <v>18.25</v>
      </c>
      <c r="D39" s="4">
        <v>21.4</v>
      </c>
      <c r="E39">
        <v>63</v>
      </c>
      <c r="F39">
        <v>10</v>
      </c>
      <c r="G39">
        <v>16</v>
      </c>
      <c r="I39">
        <v>5</v>
      </c>
      <c r="J39">
        <v>8</v>
      </c>
      <c r="K39">
        <v>4</v>
      </c>
      <c r="M39">
        <v>1</v>
      </c>
      <c r="S39">
        <v>2</v>
      </c>
      <c r="U39">
        <v>1</v>
      </c>
      <c r="W39" s="11" t="s">
        <v>48</v>
      </c>
      <c r="X39" s="18" t="s">
        <v>37</v>
      </c>
      <c r="Y39" s="12">
        <v>0.93</v>
      </c>
      <c r="Z39" s="9" t="s">
        <v>226</v>
      </c>
      <c r="AA39" s="15">
        <v>0</v>
      </c>
      <c r="AB39" s="4">
        <v>18.079999999999998</v>
      </c>
      <c r="AC39" s="3" t="s">
        <v>247</v>
      </c>
      <c r="AD39" t="s">
        <v>329</v>
      </c>
    </row>
    <row r="40" spans="1:30" x14ac:dyDescent="0.25">
      <c r="A40" s="2">
        <v>44635</v>
      </c>
      <c r="B40" s="2" t="s">
        <v>133</v>
      </c>
      <c r="C40" s="4">
        <v>18.3</v>
      </c>
      <c r="D40" s="4">
        <v>21.05</v>
      </c>
      <c r="E40">
        <v>22</v>
      </c>
      <c r="F40">
        <v>5</v>
      </c>
      <c r="G40">
        <v>7</v>
      </c>
      <c r="I40">
        <v>1</v>
      </c>
      <c r="O40">
        <v>1</v>
      </c>
      <c r="P40">
        <v>3</v>
      </c>
      <c r="W40" s="11" t="s">
        <v>48</v>
      </c>
      <c r="X40" s="18" t="s">
        <v>328</v>
      </c>
      <c r="Y40" s="12">
        <v>0.76</v>
      </c>
      <c r="Z40" s="9" t="s">
        <v>234</v>
      </c>
      <c r="AA40" s="15">
        <v>3</v>
      </c>
      <c r="AB40" s="4">
        <v>18.09</v>
      </c>
      <c r="AC40" s="3" t="s">
        <v>247</v>
      </c>
      <c r="AD40" t="s">
        <v>329</v>
      </c>
    </row>
    <row r="41" spans="1:30" x14ac:dyDescent="0.25">
      <c r="A41" s="2">
        <v>44636</v>
      </c>
      <c r="B41" s="2" t="s">
        <v>134</v>
      </c>
      <c r="C41" s="4">
        <v>18.399999999999999</v>
      </c>
      <c r="D41" s="4">
        <v>21</v>
      </c>
      <c r="E41">
        <v>9</v>
      </c>
      <c r="F41">
        <v>7</v>
      </c>
      <c r="G41">
        <v>3</v>
      </c>
      <c r="I41">
        <v>7</v>
      </c>
      <c r="W41" s="11" t="s">
        <v>123</v>
      </c>
      <c r="X41" s="18" t="s">
        <v>37</v>
      </c>
      <c r="Y41" s="12">
        <v>0.76</v>
      </c>
      <c r="Z41" s="9" t="s">
        <v>176</v>
      </c>
      <c r="AA41" s="15">
        <v>1</v>
      </c>
      <c r="AB41" s="4">
        <v>18.11</v>
      </c>
      <c r="AC41" s="3" t="s">
        <v>247</v>
      </c>
      <c r="AD41" t="s">
        <v>329</v>
      </c>
    </row>
    <row r="42" spans="1:30" x14ac:dyDescent="0.25">
      <c r="A42" s="2">
        <v>44637</v>
      </c>
      <c r="B42" s="2" t="s">
        <v>126</v>
      </c>
      <c r="C42" s="4">
        <v>18.55</v>
      </c>
      <c r="D42" s="4">
        <v>20.2</v>
      </c>
      <c r="E42">
        <v>20</v>
      </c>
      <c r="F42">
        <v>2</v>
      </c>
      <c r="G42">
        <v>4</v>
      </c>
      <c r="I42">
        <v>6</v>
      </c>
      <c r="W42" s="11" t="s">
        <v>49</v>
      </c>
      <c r="X42" s="18" t="s">
        <v>37</v>
      </c>
      <c r="Y42" s="12">
        <v>0.78</v>
      </c>
      <c r="Z42" s="9" t="s">
        <v>319</v>
      </c>
      <c r="AA42" s="15">
        <v>3</v>
      </c>
      <c r="AB42" s="4">
        <v>18.13</v>
      </c>
      <c r="AC42" s="4" t="s">
        <v>195</v>
      </c>
      <c r="AD42" t="s">
        <v>329</v>
      </c>
    </row>
    <row r="43" spans="1:30" x14ac:dyDescent="0.25">
      <c r="A43" s="2">
        <v>44638</v>
      </c>
      <c r="B43" s="2" t="s">
        <v>129</v>
      </c>
      <c r="C43" s="4">
        <v>19</v>
      </c>
      <c r="D43" s="4">
        <v>20.5</v>
      </c>
      <c r="E43">
        <v>17</v>
      </c>
      <c r="F43">
        <v>1</v>
      </c>
      <c r="G43">
        <v>2</v>
      </c>
      <c r="I43">
        <v>3</v>
      </c>
      <c r="W43" s="11" t="s">
        <v>106</v>
      </c>
      <c r="X43" s="18" t="s">
        <v>70</v>
      </c>
      <c r="Y43" s="12">
        <v>0.71</v>
      </c>
      <c r="Z43" s="9" t="s">
        <v>95</v>
      </c>
      <c r="AA43" s="15">
        <v>1</v>
      </c>
      <c r="AB43" s="4">
        <v>18.14</v>
      </c>
      <c r="AC43" s="4" t="s">
        <v>51</v>
      </c>
      <c r="AD43" t="s">
        <v>329</v>
      </c>
    </row>
    <row r="44" spans="1:30" x14ac:dyDescent="0.25">
      <c r="A44" s="2">
        <v>44639</v>
      </c>
      <c r="B44" s="2" t="s">
        <v>244</v>
      </c>
      <c r="C44" s="4">
        <v>18.399999999999999</v>
      </c>
      <c r="D44" s="4">
        <v>20.3</v>
      </c>
      <c r="E44">
        <v>14</v>
      </c>
      <c r="F44">
        <v>1</v>
      </c>
      <c r="S44">
        <v>1</v>
      </c>
      <c r="W44" s="11" t="s">
        <v>320</v>
      </c>
      <c r="X44" s="18" t="s">
        <v>327</v>
      </c>
      <c r="Y44" s="12">
        <v>0.89</v>
      </c>
      <c r="Z44" s="9" t="s">
        <v>178</v>
      </c>
      <c r="AA44" s="15" t="s">
        <v>50</v>
      </c>
      <c r="AB44" s="4">
        <v>18.16</v>
      </c>
      <c r="AC44" s="3" t="s">
        <v>247</v>
      </c>
      <c r="AD44" t="s">
        <v>329</v>
      </c>
    </row>
    <row r="45" spans="1:30" x14ac:dyDescent="0.25">
      <c r="A45" s="2">
        <v>44640</v>
      </c>
      <c r="B45" s="2" t="s">
        <v>131</v>
      </c>
      <c r="C45" s="4">
        <v>18.45</v>
      </c>
      <c r="D45" s="4">
        <v>20.3</v>
      </c>
      <c r="E45">
        <v>8</v>
      </c>
      <c r="F45">
        <v>3</v>
      </c>
      <c r="I45">
        <v>1</v>
      </c>
      <c r="W45" s="11" t="s">
        <v>49</v>
      </c>
      <c r="X45" s="18" t="s">
        <v>70</v>
      </c>
      <c r="Y45" s="12"/>
      <c r="AA45" s="15">
        <v>1</v>
      </c>
      <c r="AB45" s="4">
        <v>18.18</v>
      </c>
      <c r="AC45" s="3" t="s">
        <v>247</v>
      </c>
      <c r="AD45" t="s">
        <v>329</v>
      </c>
    </row>
    <row r="46" spans="1:30" x14ac:dyDescent="0.25">
      <c r="A46" s="2">
        <v>44641</v>
      </c>
      <c r="B46" s="2" t="s">
        <v>132</v>
      </c>
      <c r="C46" s="4">
        <v>18.399999999999999</v>
      </c>
      <c r="D46" s="4">
        <v>20.100000000000001</v>
      </c>
      <c r="E46">
        <v>1</v>
      </c>
      <c r="F46">
        <v>1</v>
      </c>
      <c r="R46">
        <v>1</v>
      </c>
      <c r="S46">
        <v>1</v>
      </c>
      <c r="W46" s="11" t="s">
        <v>48</v>
      </c>
      <c r="X46" s="18" t="s">
        <v>37</v>
      </c>
      <c r="Y46" s="12">
        <v>0.68</v>
      </c>
      <c r="Z46" s="9" t="s">
        <v>148</v>
      </c>
      <c r="AA46" s="15">
        <v>0</v>
      </c>
      <c r="AB46" s="4">
        <v>18.2</v>
      </c>
      <c r="AC46" s="3" t="s">
        <v>247</v>
      </c>
      <c r="AD46" t="s">
        <v>329</v>
      </c>
    </row>
    <row r="47" spans="1:30" x14ac:dyDescent="0.25">
      <c r="A47" s="2">
        <v>44642</v>
      </c>
      <c r="B47" s="2" t="s">
        <v>133</v>
      </c>
      <c r="C47" s="4">
        <v>18.3</v>
      </c>
      <c r="D47" s="4">
        <v>19.45</v>
      </c>
      <c r="F47">
        <v>1</v>
      </c>
      <c r="W47" s="11" t="s">
        <v>106</v>
      </c>
      <c r="Y47" s="12">
        <v>0.5</v>
      </c>
      <c r="Z47" s="9" t="s">
        <v>321</v>
      </c>
      <c r="AA47" s="15">
        <v>0</v>
      </c>
      <c r="AB47" s="4">
        <v>18.21</v>
      </c>
      <c r="AC47" s="3" t="s">
        <v>247</v>
      </c>
      <c r="AD47" t="s">
        <v>329</v>
      </c>
    </row>
    <row r="48" spans="1:30" x14ac:dyDescent="0.25">
      <c r="A48" s="2">
        <v>44643</v>
      </c>
      <c r="B48" s="2" t="s">
        <v>134</v>
      </c>
      <c r="C48" s="4" t="s">
        <v>73</v>
      </c>
      <c r="W48" s="11" t="s">
        <v>59</v>
      </c>
      <c r="Y48" s="12">
        <v>0.57999999999999996</v>
      </c>
      <c r="Z48" s="9" t="s">
        <v>323</v>
      </c>
      <c r="AA48" s="15"/>
      <c r="AB48" s="4">
        <v>18.23</v>
      </c>
      <c r="AC48" s="3" t="s">
        <v>247</v>
      </c>
    </row>
    <row r="49" spans="1:30" x14ac:dyDescent="0.25">
      <c r="A49" s="2">
        <v>44644</v>
      </c>
      <c r="B49" s="2" t="s">
        <v>126</v>
      </c>
      <c r="C49" s="4" t="s">
        <v>73</v>
      </c>
      <c r="W49" s="11" t="s">
        <v>59</v>
      </c>
      <c r="Y49" s="12">
        <v>0.5</v>
      </c>
      <c r="Z49" s="9" t="s">
        <v>109</v>
      </c>
      <c r="AA49" s="15"/>
      <c r="AB49" s="4">
        <v>18.25</v>
      </c>
      <c r="AC49" s="3" t="s">
        <v>247</v>
      </c>
    </row>
    <row r="50" spans="1:30" x14ac:dyDescent="0.25">
      <c r="A50" s="2">
        <v>44645</v>
      </c>
      <c r="B50" s="2" t="s">
        <v>129</v>
      </c>
      <c r="C50" s="4" t="s">
        <v>73</v>
      </c>
      <c r="W50" s="11" t="s">
        <v>123</v>
      </c>
      <c r="Y50" s="12">
        <v>0.64</v>
      </c>
      <c r="Z50" s="9" t="s">
        <v>322</v>
      </c>
      <c r="AA50" s="15">
        <v>1</v>
      </c>
      <c r="AC50" s="4" t="s">
        <v>246</v>
      </c>
    </row>
    <row r="51" spans="1:30" x14ac:dyDescent="0.25">
      <c r="A51" s="2">
        <v>44646</v>
      </c>
      <c r="B51" s="2" t="s">
        <v>130</v>
      </c>
      <c r="C51" s="4">
        <v>18.399999999999999</v>
      </c>
      <c r="D51" s="4">
        <v>21.1</v>
      </c>
      <c r="E51">
        <v>15</v>
      </c>
      <c r="F51">
        <v>5</v>
      </c>
      <c r="I51">
        <v>2</v>
      </c>
      <c r="J51">
        <v>4</v>
      </c>
      <c r="K51">
        <v>2</v>
      </c>
      <c r="N51">
        <v>1</v>
      </c>
      <c r="P51">
        <v>1</v>
      </c>
      <c r="R51">
        <v>1</v>
      </c>
      <c r="W51" s="11" t="s">
        <v>59</v>
      </c>
      <c r="X51" t="s">
        <v>222</v>
      </c>
      <c r="Y51" s="12"/>
      <c r="AA51" s="15">
        <v>0</v>
      </c>
      <c r="AC51" s="4" t="s">
        <v>193</v>
      </c>
      <c r="AD51" t="s">
        <v>325</v>
      </c>
    </row>
    <row r="52" spans="1:30" x14ac:dyDescent="0.25">
      <c r="A52" s="2">
        <v>44647</v>
      </c>
      <c r="B52" s="2" t="s">
        <v>131</v>
      </c>
      <c r="C52" s="4">
        <v>18.45</v>
      </c>
      <c r="D52" s="4">
        <v>20</v>
      </c>
      <c r="W52" s="11" t="s">
        <v>98</v>
      </c>
      <c r="X52" t="s">
        <v>70</v>
      </c>
      <c r="Y52" s="12">
        <v>0.68</v>
      </c>
      <c r="Z52" s="9" t="s">
        <v>229</v>
      </c>
      <c r="AA52" s="15">
        <v>13</v>
      </c>
      <c r="AC52" s="3" t="s">
        <v>247</v>
      </c>
      <c r="AD52" t="s">
        <v>298</v>
      </c>
    </row>
    <row r="53" spans="1:30" x14ac:dyDescent="0.25">
      <c r="A53" s="2">
        <v>44648</v>
      </c>
      <c r="B53" s="2" t="s">
        <v>132</v>
      </c>
      <c r="C53" s="4">
        <v>19</v>
      </c>
      <c r="D53" s="4">
        <v>20</v>
      </c>
      <c r="W53" s="11" t="s">
        <v>47</v>
      </c>
      <c r="X53" t="s">
        <v>326</v>
      </c>
      <c r="Y53" s="12">
        <v>0.85</v>
      </c>
      <c r="Z53" s="9" t="s">
        <v>324</v>
      </c>
      <c r="AA53" s="15">
        <v>12</v>
      </c>
      <c r="AC53" s="3" t="s">
        <v>247</v>
      </c>
      <c r="AD53" t="s">
        <v>298</v>
      </c>
    </row>
    <row r="54" spans="1:30" x14ac:dyDescent="0.25">
      <c r="A54" s="2">
        <v>44649</v>
      </c>
      <c r="B54" s="2" t="s">
        <v>133</v>
      </c>
      <c r="C54" s="4" t="s">
        <v>73</v>
      </c>
      <c r="W54" s="11" t="s">
        <v>106</v>
      </c>
      <c r="Y54" s="12">
        <v>0.7</v>
      </c>
      <c r="Z54" s="9" t="s">
        <v>240</v>
      </c>
      <c r="AA54" s="15">
        <v>10</v>
      </c>
      <c r="AC54" s="3" t="s">
        <v>247</v>
      </c>
    </row>
    <row r="55" spans="1:30" x14ac:dyDescent="0.25">
      <c r="A55" s="2">
        <v>45381</v>
      </c>
      <c r="B55" s="2" t="s">
        <v>134</v>
      </c>
      <c r="C55" s="4" t="s">
        <v>73</v>
      </c>
      <c r="Y55" s="12">
        <v>0.56000000000000005</v>
      </c>
      <c r="Z55" s="9" t="s">
        <v>178</v>
      </c>
      <c r="AA55" s="15">
        <v>0.5</v>
      </c>
      <c r="AC55" s="3" t="s">
        <v>247</v>
      </c>
    </row>
    <row r="56" spans="1:30" x14ac:dyDescent="0.25">
      <c r="A56" s="2"/>
      <c r="B56" s="2"/>
      <c r="Y56" s="12"/>
    </row>
    <row r="58" spans="1:30" x14ac:dyDescent="0.25">
      <c r="A58" s="7" t="s">
        <v>18</v>
      </c>
      <c r="B58" s="7"/>
      <c r="E58">
        <f>SUM(E2:E55)</f>
        <v>799</v>
      </c>
      <c r="F58">
        <f t="shared" ref="F58:V58" si="0">SUM(F2:F55)</f>
        <v>265</v>
      </c>
      <c r="G58">
        <f t="shared" si="0"/>
        <v>209</v>
      </c>
      <c r="H58">
        <f t="shared" si="0"/>
        <v>0</v>
      </c>
      <c r="I58">
        <f t="shared" si="0"/>
        <v>92</v>
      </c>
      <c r="J58">
        <f t="shared" si="0"/>
        <v>51</v>
      </c>
      <c r="K58">
        <f t="shared" si="0"/>
        <v>46</v>
      </c>
      <c r="L58">
        <f t="shared" si="0"/>
        <v>1</v>
      </c>
      <c r="M58">
        <f t="shared" si="0"/>
        <v>2</v>
      </c>
      <c r="N58">
        <f t="shared" si="0"/>
        <v>7</v>
      </c>
      <c r="O58">
        <f t="shared" si="0"/>
        <v>24</v>
      </c>
      <c r="P58">
        <f t="shared" si="0"/>
        <v>30</v>
      </c>
      <c r="Q58">
        <f t="shared" si="0"/>
        <v>0</v>
      </c>
      <c r="R58">
        <f t="shared" si="0"/>
        <v>25</v>
      </c>
      <c r="S58">
        <f t="shared" si="0"/>
        <v>48</v>
      </c>
      <c r="T58">
        <f t="shared" si="0"/>
        <v>0</v>
      </c>
      <c r="U58">
        <f t="shared" si="0"/>
        <v>27</v>
      </c>
      <c r="V58">
        <f t="shared" si="0"/>
        <v>15</v>
      </c>
    </row>
    <row r="59" spans="1:30" s="17" customFormat="1" x14ac:dyDescent="0.25">
      <c r="A59" t="s">
        <v>19</v>
      </c>
      <c r="B59"/>
      <c r="C59" s="4"/>
      <c r="D59" s="5">
        <f>+E58+F58+H58+(G58*2)</f>
        <v>1482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 s="11"/>
      <c r="X59"/>
      <c r="Y59" s="13"/>
      <c r="Z59"/>
      <c r="AB59" s="4"/>
      <c r="AC59" s="5"/>
    </row>
    <row r="60" spans="1:30" s="17" customFormat="1" x14ac:dyDescent="0.25">
      <c r="A60" t="s">
        <v>20</v>
      </c>
      <c r="B60"/>
      <c r="C60" s="4"/>
      <c r="D60" s="5">
        <f>+J58+K58+(L58*2)+M58</f>
        <v>101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 s="11"/>
      <c r="X60"/>
      <c r="Y60" s="13"/>
      <c r="Z60"/>
      <c r="AB60" s="4"/>
      <c r="AC60" s="5"/>
    </row>
    <row r="61" spans="1:30" s="17" customFormat="1" x14ac:dyDescent="0.25">
      <c r="A61" t="s">
        <v>21</v>
      </c>
      <c r="B61"/>
      <c r="C61" s="4"/>
      <c r="D61" s="5">
        <f>+O58+P58+Q58</f>
        <v>54</v>
      </c>
      <c r="E61" t="s">
        <v>187</v>
      </c>
      <c r="G61"/>
      <c r="H61"/>
      <c r="J61"/>
      <c r="K61"/>
      <c r="L61"/>
      <c r="M61"/>
      <c r="N61"/>
      <c r="O61"/>
      <c r="P61"/>
      <c r="Q61"/>
      <c r="R61"/>
      <c r="S61"/>
      <c r="T61"/>
      <c r="U61"/>
      <c r="V61"/>
      <c r="W61" s="11"/>
      <c r="X61"/>
      <c r="Y61" s="13"/>
      <c r="Z61"/>
      <c r="AB61" s="4"/>
      <c r="AC61" s="5"/>
    </row>
    <row r="62" spans="1:30" s="17" customFormat="1" x14ac:dyDescent="0.25">
      <c r="A62" t="s">
        <v>22</v>
      </c>
      <c r="B62"/>
      <c r="C62" s="4"/>
      <c r="D62" s="5">
        <f>+R58+S58+T58</f>
        <v>73</v>
      </c>
      <c r="E62" t="s">
        <v>188</v>
      </c>
      <c r="F62"/>
      <c r="G62"/>
      <c r="H62" s="6">
        <f>D61+D62+D63</f>
        <v>142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 s="11"/>
      <c r="X62"/>
      <c r="Y62" s="13"/>
      <c r="Z62"/>
      <c r="AB62" s="4"/>
      <c r="AC62" s="5"/>
    </row>
    <row r="63" spans="1:30" s="17" customFormat="1" x14ac:dyDescent="0.25">
      <c r="A63" t="s">
        <v>23</v>
      </c>
      <c r="B63"/>
      <c r="C63" s="4"/>
      <c r="D63" s="5">
        <f>V58</f>
        <v>15</v>
      </c>
      <c r="E63" t="s">
        <v>187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 s="11"/>
      <c r="X63"/>
      <c r="Y63" s="13"/>
      <c r="Z63"/>
      <c r="AB63" s="4"/>
      <c r="AC63" s="5"/>
    </row>
    <row r="64" spans="1:30" s="17" customFormat="1" x14ac:dyDescent="0.25">
      <c r="A64" s="20" t="s">
        <v>189</v>
      </c>
      <c r="B64"/>
      <c r="C64" s="4"/>
      <c r="D64" s="19">
        <f>D59+D60+D61+D62+D63</f>
        <v>1725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 s="11"/>
      <c r="X64"/>
      <c r="Y64" s="13"/>
      <c r="Z64"/>
      <c r="AB64" s="4"/>
      <c r="AC64" s="5"/>
    </row>
    <row r="65" spans="1:29" s="17" customFormat="1" x14ac:dyDescent="0.25">
      <c r="A65" t="s">
        <v>24</v>
      </c>
      <c r="B65"/>
      <c r="C65" s="4"/>
      <c r="D65" s="5">
        <f>I58+N58+U58</f>
        <v>126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 s="11"/>
      <c r="X65"/>
      <c r="Y65" s="13"/>
      <c r="Z65"/>
      <c r="AB65" s="4"/>
      <c r="AC65" s="5"/>
    </row>
    <row r="66" spans="1:29" s="17" customFormat="1" x14ac:dyDescent="0.25">
      <c r="A66"/>
      <c r="B66"/>
      <c r="C66" s="4"/>
      <c r="D66" s="5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 s="11"/>
      <c r="X66"/>
      <c r="Y66" s="13"/>
      <c r="Z66"/>
      <c r="AB66" s="4"/>
      <c r="AC66" s="5"/>
    </row>
    <row r="67" spans="1:29" s="17" customFormat="1" x14ac:dyDescent="0.25">
      <c r="A67" s="21" t="s">
        <v>243</v>
      </c>
      <c r="B67" s="21"/>
      <c r="C67" s="21"/>
      <c r="E67"/>
      <c r="F67" s="6">
        <f>SUM(D64+D65)</f>
        <v>1851</v>
      </c>
      <c r="G67"/>
      <c r="H67"/>
      <c r="J67"/>
      <c r="K67"/>
      <c r="L67"/>
      <c r="M67"/>
      <c r="N67"/>
      <c r="O67"/>
      <c r="P67"/>
      <c r="Q67"/>
      <c r="R67"/>
      <c r="S67"/>
      <c r="T67"/>
      <c r="U67"/>
      <c r="V67"/>
      <c r="W67" s="11"/>
      <c r="X67"/>
      <c r="Y67" s="13"/>
      <c r="Z67"/>
      <c r="AB67" s="4"/>
      <c r="AC67" s="6"/>
    </row>
    <row r="69" spans="1:29" x14ac:dyDescent="0.25">
      <c r="A69" s="22" t="s">
        <v>292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 Greenmoor</vt:lpstr>
      <vt:lpstr>2021 Greenmoor</vt:lpstr>
      <vt:lpstr>2022 Greenmoor</vt:lpstr>
      <vt:lpstr>2023 Greenmoor</vt:lpstr>
      <vt:lpstr>2024 South Stoke Road</vt:lpstr>
      <vt:lpstr>2024 Shirvells Hill</vt:lpstr>
      <vt:lpstr>2024 Greenmoor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Sanderson</cp:lastModifiedBy>
  <dcterms:created xsi:type="dcterms:W3CDTF">2020-03-11T21:07:14Z</dcterms:created>
  <dcterms:modified xsi:type="dcterms:W3CDTF">2024-11-02T18:32:42Z</dcterms:modified>
</cp:coreProperties>
</file>